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1026 - Buy-backs W43\"/>
    </mc:Choice>
  </mc:AlternateContent>
  <xr:revisionPtr revIDLastSave="0" documentId="13_ncr:1_{AE3A389E-0644-4470-9672-193047AEE832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8" i="1" l="1"/>
  <c r="G228" i="1"/>
  <c r="C265" i="1" a="1"/>
  <c r="C266" i="1" a="1"/>
  <c r="F227" i="1"/>
  <c r="G227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F226" i="1"/>
  <c r="G226" i="1"/>
  <c r="F225" i="1"/>
  <c r="G225" i="1"/>
  <c r="F224" i="1"/>
  <c r="G224" i="1"/>
  <c r="F223" i="1"/>
  <c r="G223" i="1"/>
  <c r="F222" i="1"/>
  <c r="G222" i="1"/>
  <c r="F221" i="1"/>
  <c r="G221" i="1"/>
  <c r="F220" i="1"/>
  <c r="G220" i="1"/>
  <c r="F219" i="1"/>
  <c r="G219" i="1"/>
  <c r="F218" i="1"/>
  <c r="G218" i="1"/>
  <c r="F217" i="1"/>
  <c r="G217" i="1"/>
  <c r="F216" i="1"/>
  <c r="G216" i="1"/>
  <c r="F215" i="1"/>
  <c r="G215" i="1"/>
  <c r="F214" i="1"/>
  <c r="G214" i="1"/>
  <c r="F213" i="1"/>
  <c r="G213" i="1"/>
  <c r="C267" i="1"/>
  <c r="F211" i="1"/>
  <c r="G211" i="1"/>
  <c r="F212" i="1"/>
  <c r="G212" i="1"/>
  <c r="F210" i="1"/>
  <c r="G210" i="1"/>
  <c r="F209" i="1"/>
  <c r="G209" i="1"/>
  <c r="F208" i="1"/>
  <c r="G208" i="1"/>
  <c r="F207" i="1"/>
  <c r="G207" i="1"/>
  <c r="F206" i="1"/>
  <c r="G206" i="1"/>
  <c r="F205" i="1"/>
  <c r="G205" i="1"/>
  <c r="F204" i="1"/>
  <c r="G204" i="1"/>
  <c r="F203" i="1"/>
  <c r="G203" i="1"/>
  <c r="F202" i="1"/>
  <c r="G202" i="1"/>
  <c r="F201" i="1"/>
  <c r="G201" i="1"/>
  <c r="F199" i="1" l="1"/>
  <c r="G199" i="1"/>
  <c r="F200" i="1"/>
  <c r="G200" i="1"/>
  <c r="F198" i="1"/>
  <c r="G198" i="1"/>
  <c r="F197" i="1"/>
  <c r="G197" i="1"/>
  <c r="F195" i="1"/>
  <c r="G195" i="1"/>
  <c r="F196" i="1"/>
  <c r="G196" i="1"/>
  <c r="F194" i="1"/>
  <c r="G194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F193" i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H7" i="1" l="1"/>
  <c r="E8" i="1"/>
  <c r="K9" i="1"/>
  <c r="K258" i="1" s="1"/>
  <c r="E9" i="1" l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C3" i="1" s="1"/>
  <c r="C268" i="1" s="1"/>
  <c r="H148" i="1"/>
  <c r="E150" i="1" l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E171" i="1" l="1"/>
  <c r="H170" i="1"/>
  <c r="E172" i="1" l="1"/>
  <c r="H171" i="1"/>
  <c r="E173" i="1" l="1"/>
  <c r="H172" i="1"/>
  <c r="E174" i="1" l="1"/>
  <c r="H173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E181" i="1" l="1"/>
  <c r="H180" i="1"/>
  <c r="E182" i="1" l="1"/>
  <c r="H181" i="1"/>
  <c r="H182" i="1" l="1"/>
  <c r="E183" i="1"/>
  <c r="E184" i="1" l="1"/>
  <c r="H183" i="1"/>
  <c r="E185" i="1" l="1"/>
  <c r="H184" i="1"/>
  <c r="H185" i="1" l="1"/>
  <c r="E186" i="1"/>
  <c r="H186" i="1" l="1"/>
  <c r="E187" i="1"/>
  <c r="E188" i="1" l="1"/>
  <c r="H187" i="1"/>
  <c r="E189" i="1" l="1"/>
  <c r="H188" i="1"/>
  <c r="E190" i="1" l="1"/>
  <c r="H189" i="1"/>
  <c r="E191" i="1" l="1"/>
  <c r="H190" i="1"/>
  <c r="E192" i="1" l="1"/>
  <c r="H191" i="1"/>
  <c r="E193" i="1" l="1"/>
  <c r="H192" i="1"/>
  <c r="H193" i="1" l="1"/>
  <c r="E194" i="1"/>
  <c r="E195" i="1" l="1"/>
  <c r="H194" i="1"/>
  <c r="E196" i="1" l="1"/>
  <c r="H195" i="1"/>
  <c r="E197" i="1" l="1"/>
  <c r="H196" i="1"/>
  <c r="H197" i="1" l="1"/>
  <c r="E198" i="1"/>
  <c r="E199" i="1" l="1"/>
  <c r="H198" i="1"/>
  <c r="E200" i="1" l="1"/>
  <c r="H199" i="1"/>
  <c r="E201" i="1" l="1"/>
  <c r="H200" i="1"/>
  <c r="H201" i="1" l="1"/>
  <c r="E202" i="1"/>
  <c r="H202" i="1" l="1"/>
  <c r="E203" i="1"/>
  <c r="E204" i="1" l="1"/>
  <c r="H203" i="1"/>
  <c r="H204" i="1" l="1"/>
  <c r="E205" i="1"/>
  <c r="H205" i="1" l="1"/>
  <c r="E206" i="1"/>
  <c r="E207" i="1" l="1"/>
  <c r="H206" i="1"/>
  <c r="H207" i="1" l="1"/>
  <c r="E208" i="1"/>
  <c r="E209" i="1" l="1"/>
  <c r="H208" i="1"/>
  <c r="E210" i="1" l="1"/>
  <c r="H209" i="1"/>
  <c r="H210" i="1" l="1"/>
  <c r="E211" i="1"/>
  <c r="H211" i="1" l="1"/>
  <c r="E212" i="1"/>
  <c r="E213" i="1" l="1"/>
  <c r="H212" i="1"/>
  <c r="H213" i="1" l="1"/>
  <c r="E214" i="1"/>
  <c r="H214" i="1" l="1"/>
  <c r="E215" i="1"/>
  <c r="E216" i="1" l="1"/>
  <c r="H215" i="1"/>
  <c r="E217" i="1" l="1"/>
  <c r="H216" i="1"/>
  <c r="E218" i="1" l="1"/>
  <c r="H217" i="1"/>
  <c r="E219" i="1" l="1"/>
  <c r="H218" i="1"/>
  <c r="E220" i="1" l="1"/>
  <c r="H219" i="1"/>
  <c r="E221" i="1" l="1"/>
  <c r="H220" i="1"/>
  <c r="E222" i="1" l="1"/>
  <c r="H221" i="1"/>
  <c r="E223" i="1" l="1"/>
  <c r="H222" i="1"/>
  <c r="H223" i="1" l="1"/>
  <c r="E224" i="1"/>
  <c r="H224" i="1" l="1"/>
  <c r="E225" i="1"/>
  <c r="E226" i="1" l="1"/>
  <c r="H225" i="1"/>
  <c r="C266" i="1"/>
  <c r="C265" i="1"/>
  <c r="H226" i="1" l="1"/>
  <c r="E227" i="1"/>
  <c r="E228" i="1" l="1"/>
  <c r="H228" i="1" s="1"/>
  <c r="H227" i="1"/>
  <c r="C269" i="1" a="1"/>
  <c r="C26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<sst xmlns="http://schemas.openxmlformats.org/spreadsheetml/2006/main" count="31" uniqueCount="26">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</sst>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3" fontId="4" fillId="0" borderId="1" xfId="0" applyNumberFormat="1" applyFont="1" applyBorder="1"/>
    <xf numFmtId="3" fontId="0" fillId="0" borderId="1" xfId="0" applyNumberFormat="1" applyBorder="1"/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166" fontId="6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7" fillId="0" borderId="0" xfId="0" applyFont="1"/>
    <xf numFmtId="165" fontId="6" fillId="0" borderId="1" xfId="0" applyNumberFormat="1" applyFont="1" applyBorder="1"/>
    <xf numFmtId="3" fontId="7" fillId="0" borderId="1" xfId="0" applyNumberFormat="1" applyFont="1" applyBorder="1"/>
    <xf numFmtId="0" fontId="5" fillId="0" borderId="4" xfId="2" applyFont="1" applyFill="1" applyBorder="1"/>
    <xf numFmtId="0" fontId="5" fillId="0" borderId="5" xfId="2" applyFont="1" applyFill="1" applyBorder="1"/>
    <xf numFmtId="0" fontId="5" fillId="0" borderId="3" xfId="2" applyFont="1" applyFill="1" applyBorder="1"/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/>
    <xf numFmtId="3" fontId="5" fillId="0" borderId="1" xfId="2" applyNumberFormat="1" applyFont="1" applyFill="1" applyBorder="1" applyAlignment="1">
      <alignment horizontal="left"/>
    </xf>
    <xf numFmtId="168" fontId="5" fillId="0" borderId="1" xfId="2" applyNumberFormat="1" applyFont="1" applyFill="1" applyBorder="1" applyAlignment="1">
      <alignment horizontal="left"/>
    </xf>
    <xf numFmtId="14" fontId="5" fillId="0" borderId="1" xfId="2" applyNumberFormat="1" applyFont="1" applyFill="1" applyBorder="1" applyAlignment="1">
      <alignment horizontal="left"/>
    </xf>
    <xf numFmtId="2" fontId="0" fillId="0" borderId="1" xfId="0" applyNumberFormat="1" applyBorder="1"/>
  </cellXfs>
  <cellStyles count="3">
    <cellStyle name="Dålig" xfId="2" builtinId="27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70"/>
  <sheetViews>
    <sheetView tabSelected="1" zoomScaleNormal="100" workbookViewId="0">
      <pane ySplit="5" topLeftCell="A226" activePane="bottomLeft" state="frozen"/>
      <selection pane="bottomLeft" activeCell="L1" sqref="L1:M1048576"/>
    </sheetView>
  </sheetViews>
  <sheetFormatPr defaultRowHeight="14.5" x14ac:dyDescent="0.35"/>
  <cols>
    <col min="2" max="2" width="36.7265625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3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SUM(C149:C257)+F149+E149</f>
        <v>3627203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19">
        <v>6631</v>
      </c>
      <c r="D10" s="21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19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19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19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19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19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19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19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19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19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19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19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19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19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19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19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19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19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19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19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19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19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19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19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19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19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19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19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19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19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19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19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19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19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19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0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19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0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0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19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19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19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19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19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19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19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19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19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19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19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19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19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19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0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19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19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19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19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19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19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19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19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19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19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0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0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0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0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0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0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0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0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0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0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0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0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0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0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0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0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0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0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0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0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0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0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0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0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0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0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0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0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0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0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0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0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0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0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0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0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0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0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0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0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0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29" customFormat="1" x14ac:dyDescent="0.35">
      <c r="B115" s="24" t="s">
        <v>24</v>
      </c>
      <c r="C115" s="26"/>
      <c r="D115" s="27"/>
      <c r="E115" s="28">
        <f>E114+C115-8418201</f>
        <v>2003065</v>
      </c>
      <c r="F115" s="28">
        <f t="shared" si="151"/>
        <v>225902</v>
      </c>
      <c r="G115" s="28">
        <f>108102047-8418201</f>
        <v>99683846</v>
      </c>
      <c r="H115" s="28">
        <f t="shared" ref="H115" si="164">G115-E115-F115</f>
        <v>97454879</v>
      </c>
      <c r="K115" s="30">
        <f>C115*D115</f>
        <v>0</v>
      </c>
    </row>
    <row r="116" spans="2:11" x14ac:dyDescent="0.35">
      <c r="B116" s="25">
        <v>46164</v>
      </c>
      <c r="C116" s="20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0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0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0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0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0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0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0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0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0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0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0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0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0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0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0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0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0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29" customFormat="1" x14ac:dyDescent="0.35">
      <c r="B134" s="24" t="s">
        <v>23</v>
      </c>
      <c r="C134" s="31"/>
      <c r="D134" s="27"/>
      <c r="E134" s="28">
        <f>E133+C134+6874</f>
        <v>2456939</v>
      </c>
      <c r="F134" s="28">
        <f>225902-78514</f>
        <v>147388</v>
      </c>
      <c r="G134" s="28">
        <f t="shared" si="167"/>
        <v>99683846</v>
      </c>
      <c r="H134" s="28">
        <f t="shared" ref="H134" si="183">G134-E134-F134</f>
        <v>97079519</v>
      </c>
      <c r="K134" s="30">
        <f t="shared" si="159"/>
        <v>0</v>
      </c>
    </row>
    <row r="135" spans="2:11" x14ac:dyDescent="0.35">
      <c r="B135" s="13">
        <v>46190</v>
      </c>
      <c r="C135" s="20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0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0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0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0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0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0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0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0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0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0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0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0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0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29" customFormat="1" x14ac:dyDescent="0.35">
      <c r="B149" s="24" t="s">
        <v>25</v>
      </c>
      <c r="C149" s="31"/>
      <c r="D149" s="27"/>
      <c r="E149" s="28">
        <f>E148+C149-3990</f>
        <v>3192315</v>
      </c>
      <c r="F149" s="28">
        <f t="shared" si="185"/>
        <v>147388</v>
      </c>
      <c r="G149" s="28">
        <f t="shared" si="186"/>
        <v>99683846</v>
      </c>
      <c r="H149" s="28">
        <f t="shared" ref="H149" si="204">G149-E149-F149</f>
        <v>96344143</v>
      </c>
      <c r="K149" s="30">
        <f t="shared" si="159"/>
        <v>0</v>
      </c>
    </row>
    <row r="150" spans="2:11" x14ac:dyDescent="0.35">
      <c r="B150" s="13">
        <v>46206</v>
      </c>
      <c r="C150" s="20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228" si="206">147388</f>
        <v>147388</v>
      </c>
      <c r="G150" s="9">
        <f t="shared" ref="G150:G228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0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0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0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0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0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0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0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0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0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0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0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0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0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0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0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0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0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0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0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0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0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0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0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0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0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0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0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0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0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0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0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0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0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0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0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0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0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0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0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0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0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0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0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B194" s="13">
        <v>46272</v>
      </c>
      <c r="C194" s="20">
        <v>1000</v>
      </c>
      <c r="D194" s="18">
        <v>77.850999999999999</v>
      </c>
      <c r="E194" s="9">
        <f t="shared" ref="E194" si="252">E193+C194</f>
        <v>3433315</v>
      </c>
      <c r="F194" s="9">
        <f t="shared" si="206"/>
        <v>147388</v>
      </c>
      <c r="G194" s="9">
        <f t="shared" si="207"/>
        <v>99683846</v>
      </c>
      <c r="H194" s="9">
        <f t="shared" ref="H194" si="253">G194-E194-F194</f>
        <v>96103143</v>
      </c>
      <c r="K194" s="15">
        <f t="shared" ref="K194:K257" si="254">C194*D194</f>
        <v>77851</v>
      </c>
    </row>
    <row r="195" spans="2:11" x14ac:dyDescent="0.35">
      <c r="B195" s="13">
        <v>46273</v>
      </c>
      <c r="C195" s="20">
        <v>1000</v>
      </c>
      <c r="D195" s="18">
        <v>78.102000000000004</v>
      </c>
      <c r="E195" s="9">
        <f t="shared" ref="E195:E196" si="255">E194+C195</f>
        <v>3434315</v>
      </c>
      <c r="F195" s="9">
        <f t="shared" si="206"/>
        <v>147388</v>
      </c>
      <c r="G195" s="9">
        <f t="shared" si="207"/>
        <v>99683846</v>
      </c>
      <c r="H195" s="9">
        <f t="shared" ref="H195:H196" si="256">G195-E195-F195</f>
        <v>96102143</v>
      </c>
      <c r="K195" s="15">
        <f t="shared" si="254"/>
        <v>78102</v>
      </c>
    </row>
    <row r="196" spans="2:11" x14ac:dyDescent="0.35">
      <c r="B196" s="13">
        <v>46274</v>
      </c>
      <c r="C196" s="20">
        <v>1000</v>
      </c>
      <c r="D196" s="18">
        <v>77.257199999999997</v>
      </c>
      <c r="E196" s="9">
        <f t="shared" si="255"/>
        <v>3435315</v>
      </c>
      <c r="F196" s="9">
        <f t="shared" si="206"/>
        <v>147388</v>
      </c>
      <c r="G196" s="9">
        <f t="shared" si="207"/>
        <v>99683846</v>
      </c>
      <c r="H196" s="9">
        <f t="shared" si="256"/>
        <v>96101143</v>
      </c>
      <c r="K196" s="15">
        <f t="shared" si="254"/>
        <v>77257.2</v>
      </c>
    </row>
    <row r="197" spans="2:11" x14ac:dyDescent="0.35">
      <c r="B197" s="13">
        <v>46275</v>
      </c>
      <c r="C197" s="20">
        <v>1000</v>
      </c>
      <c r="D197" s="18">
        <v>76.110200000000006</v>
      </c>
      <c r="E197" s="9">
        <f t="shared" ref="E197:E198" si="257">E196+C197</f>
        <v>3436315</v>
      </c>
      <c r="F197" s="9">
        <f t="shared" si="206"/>
        <v>147388</v>
      </c>
      <c r="G197" s="9">
        <f t="shared" si="207"/>
        <v>99683846</v>
      </c>
      <c r="H197" s="9">
        <f t="shared" ref="H197:H198" si="258">G197-E197-F197</f>
        <v>96100143</v>
      </c>
      <c r="K197" s="15">
        <f t="shared" si="254"/>
        <v>76110.200000000012</v>
      </c>
    </row>
    <row r="198" spans="2:11" x14ac:dyDescent="0.35">
      <c r="B198" s="13">
        <v>46276</v>
      </c>
      <c r="C198" s="20">
        <v>1000</v>
      </c>
      <c r="D198" s="18">
        <v>76.523600000000002</v>
      </c>
      <c r="E198" s="9">
        <f t="shared" si="257"/>
        <v>3437315</v>
      </c>
      <c r="F198" s="9">
        <f t="shared" si="206"/>
        <v>147388</v>
      </c>
      <c r="G198" s="9">
        <f t="shared" si="207"/>
        <v>99683846</v>
      </c>
      <c r="H198" s="9">
        <f t="shared" si="258"/>
        <v>96099143</v>
      </c>
      <c r="K198" s="15">
        <f t="shared" si="254"/>
        <v>76523.600000000006</v>
      </c>
    </row>
    <row r="199" spans="2:11" x14ac:dyDescent="0.35">
      <c r="B199" s="13">
        <v>46279</v>
      </c>
      <c r="C199" s="20">
        <v>1000</v>
      </c>
      <c r="D199" s="18">
        <v>77.637600000000006</v>
      </c>
      <c r="E199" s="9">
        <f t="shared" ref="E199:E200" si="259">E198+C199</f>
        <v>3438315</v>
      </c>
      <c r="F199" s="9">
        <f t="shared" si="206"/>
        <v>147388</v>
      </c>
      <c r="G199" s="9">
        <f t="shared" si="207"/>
        <v>99683846</v>
      </c>
      <c r="H199" s="9">
        <f t="shared" ref="H199:H200" si="260">G199-E199-F199</f>
        <v>96098143</v>
      </c>
      <c r="K199" s="15">
        <f t="shared" si="254"/>
        <v>77637.600000000006</v>
      </c>
    </row>
    <row r="200" spans="2:11" x14ac:dyDescent="0.35">
      <c r="B200" s="13">
        <v>46280</v>
      </c>
      <c r="C200" s="20">
        <v>1000</v>
      </c>
      <c r="D200" s="18">
        <v>76.134100000000004</v>
      </c>
      <c r="E200" s="9">
        <f t="shared" si="259"/>
        <v>3439315</v>
      </c>
      <c r="F200" s="9">
        <f t="shared" si="206"/>
        <v>147388</v>
      </c>
      <c r="G200" s="9">
        <f t="shared" si="207"/>
        <v>99683846</v>
      </c>
      <c r="H200" s="9">
        <f t="shared" si="260"/>
        <v>96097143</v>
      </c>
      <c r="K200" s="15">
        <f t="shared" si="254"/>
        <v>76134.100000000006</v>
      </c>
    </row>
    <row r="201" spans="2:11" x14ac:dyDescent="0.35">
      <c r="B201" s="13">
        <v>46281</v>
      </c>
      <c r="C201" s="20">
        <v>1000</v>
      </c>
      <c r="D201" s="18">
        <v>76</v>
      </c>
      <c r="E201" s="9">
        <f t="shared" ref="E201" si="261">E200+C201</f>
        <v>3440315</v>
      </c>
      <c r="F201" s="9">
        <f t="shared" si="206"/>
        <v>147388</v>
      </c>
      <c r="G201" s="9">
        <f t="shared" si="207"/>
        <v>99683846</v>
      </c>
      <c r="H201" s="9">
        <f t="shared" ref="H201" si="262">G201-E201-F201</f>
        <v>96096143</v>
      </c>
      <c r="K201" s="15">
        <f t="shared" si="254"/>
        <v>76000</v>
      </c>
    </row>
    <row r="202" spans="2:11" x14ac:dyDescent="0.35">
      <c r="B202" s="13">
        <v>46282</v>
      </c>
      <c r="C202" s="20">
        <v>1000</v>
      </c>
      <c r="D202" s="18">
        <v>77.023799999999994</v>
      </c>
      <c r="E202" s="9">
        <f t="shared" ref="E202:E204" si="263">E201+C202</f>
        <v>3441315</v>
      </c>
      <c r="F202" s="9">
        <f t="shared" si="206"/>
        <v>147388</v>
      </c>
      <c r="G202" s="9">
        <f t="shared" si="207"/>
        <v>99683846</v>
      </c>
      <c r="H202" s="9">
        <f t="shared" ref="H202:H204" si="264">G202-E202-F202</f>
        <v>96095143</v>
      </c>
      <c r="K202" s="15">
        <f t="shared" si="254"/>
        <v>77023.799999999988</v>
      </c>
    </row>
    <row r="203" spans="2:11" x14ac:dyDescent="0.35">
      <c r="B203" s="13">
        <v>46283</v>
      </c>
      <c r="C203" s="20">
        <v>1000</v>
      </c>
      <c r="D203" s="18">
        <v>75.941900000000004</v>
      </c>
      <c r="E203" s="9">
        <f t="shared" si="263"/>
        <v>3442315</v>
      </c>
      <c r="F203" s="9">
        <f t="shared" si="206"/>
        <v>147388</v>
      </c>
      <c r="G203" s="9">
        <f t="shared" si="207"/>
        <v>99683846</v>
      </c>
      <c r="H203" s="9">
        <f t="shared" si="264"/>
        <v>96094143</v>
      </c>
      <c r="K203" s="15">
        <f t="shared" si="254"/>
        <v>75941.900000000009</v>
      </c>
    </row>
    <row r="204" spans="2:11" x14ac:dyDescent="0.35">
      <c r="B204" s="13">
        <v>46286</v>
      </c>
      <c r="C204" s="20">
        <v>1000</v>
      </c>
      <c r="D204" s="18">
        <v>77.188900000000004</v>
      </c>
      <c r="E204" s="9">
        <f t="shared" si="263"/>
        <v>3443315</v>
      </c>
      <c r="F204" s="9">
        <f t="shared" si="206"/>
        <v>147388</v>
      </c>
      <c r="G204" s="9">
        <f t="shared" si="207"/>
        <v>99683846</v>
      </c>
      <c r="H204" s="9">
        <f t="shared" si="264"/>
        <v>96093143</v>
      </c>
      <c r="K204" s="15">
        <f t="shared" si="254"/>
        <v>77188.900000000009</v>
      </c>
    </row>
    <row r="205" spans="2:11" x14ac:dyDescent="0.35">
      <c r="B205" s="13">
        <v>46287</v>
      </c>
      <c r="C205" s="20">
        <v>1000</v>
      </c>
      <c r="D205" s="18">
        <v>75.631</v>
      </c>
      <c r="E205" s="9">
        <f t="shared" ref="E205" si="265">E204+C205</f>
        <v>3444315</v>
      </c>
      <c r="F205" s="9">
        <f t="shared" si="206"/>
        <v>147388</v>
      </c>
      <c r="G205" s="9">
        <f t="shared" si="207"/>
        <v>99683846</v>
      </c>
      <c r="H205" s="9">
        <f t="shared" ref="H205" si="266">G205-E205-F205</f>
        <v>96092143</v>
      </c>
      <c r="K205" s="15">
        <f t="shared" si="254"/>
        <v>75631</v>
      </c>
    </row>
    <row r="206" spans="2:11" x14ac:dyDescent="0.35">
      <c r="B206" s="13">
        <v>46288</v>
      </c>
      <c r="C206" s="20">
        <v>1000</v>
      </c>
      <c r="D206" s="18">
        <v>74.5334</v>
      </c>
      <c r="E206" s="9">
        <f t="shared" ref="E206:E207" si="267">E205+C206</f>
        <v>3445315</v>
      </c>
      <c r="F206" s="9">
        <f t="shared" si="206"/>
        <v>147388</v>
      </c>
      <c r="G206" s="9">
        <f t="shared" si="207"/>
        <v>99683846</v>
      </c>
      <c r="H206" s="9">
        <f t="shared" ref="H206:H207" si="268">G206-E206-F206</f>
        <v>96091143</v>
      </c>
      <c r="K206" s="15">
        <f t="shared" si="254"/>
        <v>74533.399999999994</v>
      </c>
    </row>
    <row r="207" spans="2:11" x14ac:dyDescent="0.35">
      <c r="B207" s="13">
        <v>46289</v>
      </c>
      <c r="C207" s="20">
        <v>1000</v>
      </c>
      <c r="D207" s="40">
        <v>75</v>
      </c>
      <c r="E207" s="9">
        <f t="shared" si="267"/>
        <v>3446315</v>
      </c>
      <c r="F207" s="9">
        <f t="shared" si="206"/>
        <v>147388</v>
      </c>
      <c r="G207" s="9">
        <f t="shared" si="207"/>
        <v>99683846</v>
      </c>
      <c r="H207" s="9">
        <f t="shared" si="268"/>
        <v>96090143</v>
      </c>
      <c r="K207" s="15">
        <f t="shared" si="254"/>
        <v>75000</v>
      </c>
    </row>
    <row r="208" spans="2:11" x14ac:dyDescent="0.35">
      <c r="B208" s="13">
        <v>46290</v>
      </c>
      <c r="C208" s="20">
        <v>2500</v>
      </c>
      <c r="D208" s="18">
        <v>73.797160000000005</v>
      </c>
      <c r="E208" s="9">
        <f t="shared" ref="E208" si="269">E207+C208</f>
        <v>3448815</v>
      </c>
      <c r="F208" s="9">
        <f t="shared" si="206"/>
        <v>147388</v>
      </c>
      <c r="G208" s="9">
        <f t="shared" si="207"/>
        <v>99683846</v>
      </c>
      <c r="H208" s="9">
        <f t="shared" ref="H208" si="270">G208-E208-F208</f>
        <v>96087643</v>
      </c>
      <c r="K208" s="15">
        <f t="shared" si="254"/>
        <v>184492.90000000002</v>
      </c>
    </row>
    <row r="209" spans="2:11" x14ac:dyDescent="0.35">
      <c r="B209" s="13">
        <v>46293</v>
      </c>
      <c r="C209" s="20">
        <v>2000</v>
      </c>
      <c r="D209" s="18">
        <v>72.905550000000005</v>
      </c>
      <c r="E209" s="9">
        <f t="shared" ref="E209:E210" si="271">E208+C209</f>
        <v>3450815</v>
      </c>
      <c r="F209" s="9">
        <f t="shared" si="206"/>
        <v>147388</v>
      </c>
      <c r="G209" s="9">
        <f t="shared" si="207"/>
        <v>99683846</v>
      </c>
      <c r="H209" s="9">
        <f t="shared" ref="H209:H210" si="272">G209-E209-F209</f>
        <v>96085643</v>
      </c>
      <c r="K209" s="15">
        <f t="shared" si="254"/>
        <v>145811.1</v>
      </c>
    </row>
    <row r="210" spans="2:11" x14ac:dyDescent="0.35">
      <c r="B210" s="13">
        <v>46294</v>
      </c>
      <c r="C210" s="20">
        <v>2000</v>
      </c>
      <c r="D210" s="18">
        <v>75.101399999999998</v>
      </c>
      <c r="E210" s="9">
        <f t="shared" si="271"/>
        <v>3452815</v>
      </c>
      <c r="F210" s="9">
        <f t="shared" si="206"/>
        <v>147388</v>
      </c>
      <c r="G210" s="9">
        <f t="shared" si="207"/>
        <v>99683846</v>
      </c>
      <c r="H210" s="9">
        <f t="shared" si="272"/>
        <v>96083643</v>
      </c>
      <c r="K210" s="15">
        <f t="shared" si="254"/>
        <v>150202.79999999999</v>
      </c>
    </row>
    <row r="211" spans="2:11" x14ac:dyDescent="0.35">
      <c r="B211" s="13">
        <v>46295</v>
      </c>
      <c r="C211" s="20">
        <v>2000</v>
      </c>
      <c r="D211" s="18">
        <v>75.344949999999997</v>
      </c>
      <c r="E211" s="9">
        <f t="shared" ref="E211:E213" si="273">E210+C211</f>
        <v>3454815</v>
      </c>
      <c r="F211" s="9">
        <f t="shared" si="206"/>
        <v>147388</v>
      </c>
      <c r="G211" s="9">
        <f t="shared" si="207"/>
        <v>99683846</v>
      </c>
      <c r="H211" s="9">
        <f t="shared" ref="H211:H213" si="274">G211-E211-F211</f>
        <v>96081643</v>
      </c>
      <c r="K211" s="15">
        <f t="shared" si="254"/>
        <v>150689.9</v>
      </c>
    </row>
    <row r="212" spans="2:11" x14ac:dyDescent="0.35">
      <c r="B212" s="13">
        <v>46296</v>
      </c>
      <c r="C212" s="20">
        <v>2000</v>
      </c>
      <c r="D212" s="18">
        <v>75.636049999999997</v>
      </c>
      <c r="E212" s="9">
        <f t="shared" si="273"/>
        <v>3456815</v>
      </c>
      <c r="F212" s="9">
        <f t="shared" si="206"/>
        <v>147388</v>
      </c>
      <c r="G212" s="9">
        <f t="shared" si="207"/>
        <v>99683846</v>
      </c>
      <c r="H212" s="9">
        <f t="shared" si="274"/>
        <v>96079643</v>
      </c>
      <c r="K212" s="15">
        <f t="shared" si="254"/>
        <v>151272.1</v>
      </c>
    </row>
    <row r="213" spans="2:11" x14ac:dyDescent="0.35">
      <c r="B213" s="13">
        <v>46297</v>
      </c>
      <c r="C213" s="20">
        <v>2000</v>
      </c>
      <c r="D213" s="18">
        <v>77.681700000000006</v>
      </c>
      <c r="E213" s="9">
        <f t="shared" si="273"/>
        <v>3458815</v>
      </c>
      <c r="F213" s="9">
        <f t="shared" si="206"/>
        <v>147388</v>
      </c>
      <c r="G213" s="9">
        <f t="shared" si="207"/>
        <v>99683846</v>
      </c>
      <c r="H213" s="9">
        <f t="shared" si="274"/>
        <v>96077643</v>
      </c>
      <c r="K213" s="15">
        <f t="shared" si="254"/>
        <v>155363.40000000002</v>
      </c>
    </row>
    <row r="214" spans="2:11" x14ac:dyDescent="0.35">
      <c r="B214" s="13">
        <v>46300</v>
      </c>
      <c r="C214" s="20">
        <v>2000</v>
      </c>
      <c r="D214" s="18">
        <v>76.762649999999994</v>
      </c>
      <c r="E214" s="9">
        <f t="shared" ref="E214:E216" si="275">E213+C214</f>
        <v>3460815</v>
      </c>
      <c r="F214" s="9">
        <f t="shared" si="206"/>
        <v>147388</v>
      </c>
      <c r="G214" s="9">
        <f t="shared" si="207"/>
        <v>99683846</v>
      </c>
      <c r="H214" s="9">
        <f t="shared" ref="H214:H216" si="276">G214-E214-F214</f>
        <v>96075643</v>
      </c>
      <c r="K214" s="15">
        <f t="shared" si="254"/>
        <v>153525.29999999999</v>
      </c>
    </row>
    <row r="215" spans="2:11" x14ac:dyDescent="0.35">
      <c r="B215" s="13">
        <v>46301</v>
      </c>
      <c r="C215" s="20">
        <v>2000</v>
      </c>
      <c r="D215" s="18">
        <v>78.085499999999996</v>
      </c>
      <c r="E215" s="9">
        <f t="shared" si="275"/>
        <v>3462815</v>
      </c>
      <c r="F215" s="9">
        <f t="shared" si="206"/>
        <v>147388</v>
      </c>
      <c r="G215" s="9">
        <f t="shared" si="207"/>
        <v>99683846</v>
      </c>
      <c r="H215" s="9">
        <f t="shared" si="276"/>
        <v>96073643</v>
      </c>
      <c r="K215" s="15">
        <f t="shared" si="254"/>
        <v>156171</v>
      </c>
    </row>
    <row r="216" spans="2:11" x14ac:dyDescent="0.35">
      <c r="B216" s="13">
        <v>46302</v>
      </c>
      <c r="C216" s="20">
        <v>2000</v>
      </c>
      <c r="D216" s="18">
        <v>76.775099999999995</v>
      </c>
      <c r="E216" s="9">
        <f t="shared" si="275"/>
        <v>3464815</v>
      </c>
      <c r="F216" s="9">
        <f t="shared" si="206"/>
        <v>147388</v>
      </c>
      <c r="G216" s="9">
        <f t="shared" si="207"/>
        <v>99683846</v>
      </c>
      <c r="H216" s="9">
        <f t="shared" si="276"/>
        <v>96071643</v>
      </c>
      <c r="K216" s="15">
        <f t="shared" si="254"/>
        <v>153550.19999999998</v>
      </c>
    </row>
    <row r="217" spans="2:11" x14ac:dyDescent="0.35">
      <c r="B217" s="13">
        <v>46303</v>
      </c>
      <c r="C217" s="20">
        <v>2000</v>
      </c>
      <c r="D217" s="18">
        <v>75.625249999999994</v>
      </c>
      <c r="E217" s="9">
        <f t="shared" ref="E217:E218" si="277">E216+C217</f>
        <v>3466815</v>
      </c>
      <c r="F217" s="9">
        <f t="shared" si="206"/>
        <v>147388</v>
      </c>
      <c r="G217" s="9">
        <f t="shared" si="207"/>
        <v>99683846</v>
      </c>
      <c r="H217" s="9">
        <f t="shared" ref="H217:H218" si="278">G217-E217-F217</f>
        <v>96069643</v>
      </c>
      <c r="K217" s="15">
        <f t="shared" si="254"/>
        <v>151250.5</v>
      </c>
    </row>
    <row r="218" spans="2:11" x14ac:dyDescent="0.35">
      <c r="B218" s="13">
        <v>46304</v>
      </c>
      <c r="C218" s="20">
        <v>2000</v>
      </c>
      <c r="D218" s="18">
        <v>78.698300000000003</v>
      </c>
      <c r="E218" s="9">
        <f t="shared" si="277"/>
        <v>3468815</v>
      </c>
      <c r="F218" s="9">
        <f t="shared" si="206"/>
        <v>147388</v>
      </c>
      <c r="G218" s="9">
        <f t="shared" si="207"/>
        <v>99683846</v>
      </c>
      <c r="H218" s="9">
        <f t="shared" si="278"/>
        <v>96067643</v>
      </c>
      <c r="K218" s="15">
        <f t="shared" si="254"/>
        <v>157396.6</v>
      </c>
    </row>
    <row r="219" spans="2:11" x14ac:dyDescent="0.35">
      <c r="B219" s="13">
        <v>46307</v>
      </c>
      <c r="C219" s="20">
        <v>2000</v>
      </c>
      <c r="D219" s="18">
        <v>79.970950000000002</v>
      </c>
      <c r="E219" s="9">
        <f t="shared" ref="E219:E221" si="279">E218+C219</f>
        <v>3470815</v>
      </c>
      <c r="F219" s="9">
        <f t="shared" si="206"/>
        <v>147388</v>
      </c>
      <c r="G219" s="9">
        <f t="shared" si="207"/>
        <v>99683846</v>
      </c>
      <c r="H219" s="9">
        <f t="shared" ref="H219:H221" si="280">G219-E219-F219</f>
        <v>96065643</v>
      </c>
      <c r="K219" s="15">
        <f t="shared" si="254"/>
        <v>159941.9</v>
      </c>
    </row>
    <row r="220" spans="2:11" x14ac:dyDescent="0.35">
      <c r="B220" s="13">
        <v>46308</v>
      </c>
      <c r="C220" s="20">
        <v>1000</v>
      </c>
      <c r="D220" s="18">
        <v>80.293599999999998</v>
      </c>
      <c r="E220" s="9">
        <f t="shared" si="279"/>
        <v>3471815</v>
      </c>
      <c r="F220" s="9">
        <f t="shared" si="206"/>
        <v>147388</v>
      </c>
      <c r="G220" s="9">
        <f t="shared" si="207"/>
        <v>99683846</v>
      </c>
      <c r="H220" s="9">
        <f t="shared" si="280"/>
        <v>96064643</v>
      </c>
      <c r="K220" s="15">
        <f t="shared" si="254"/>
        <v>80293.599999999991</v>
      </c>
    </row>
    <row r="221" spans="2:11" x14ac:dyDescent="0.35">
      <c r="B221" s="13">
        <v>46309</v>
      </c>
      <c r="C221" s="20">
        <v>1000</v>
      </c>
      <c r="D221" s="18">
        <v>79.893000000000001</v>
      </c>
      <c r="E221" s="9">
        <f t="shared" si="279"/>
        <v>3472815</v>
      </c>
      <c r="F221" s="9">
        <f t="shared" si="206"/>
        <v>147388</v>
      </c>
      <c r="G221" s="9">
        <f t="shared" si="207"/>
        <v>99683846</v>
      </c>
      <c r="H221" s="9">
        <f t="shared" si="280"/>
        <v>96063643</v>
      </c>
      <c r="K221" s="15">
        <f t="shared" si="254"/>
        <v>79893</v>
      </c>
    </row>
    <row r="222" spans="2:11" x14ac:dyDescent="0.35">
      <c r="B222" s="13">
        <v>46310</v>
      </c>
      <c r="C222" s="20">
        <v>1000</v>
      </c>
      <c r="D222" s="18">
        <v>78.960899999999995</v>
      </c>
      <c r="E222" s="9">
        <f t="shared" ref="E222:E224" si="281">E221+C222</f>
        <v>3473815</v>
      </c>
      <c r="F222" s="9">
        <f t="shared" si="206"/>
        <v>147388</v>
      </c>
      <c r="G222" s="9">
        <f t="shared" si="207"/>
        <v>99683846</v>
      </c>
      <c r="H222" s="9">
        <f t="shared" ref="H222:H224" si="282">G222-E222-F222</f>
        <v>96062643</v>
      </c>
      <c r="K222" s="15">
        <f t="shared" si="254"/>
        <v>78960.899999999994</v>
      </c>
    </row>
    <row r="223" spans="2:11" x14ac:dyDescent="0.35">
      <c r="B223" s="13">
        <v>46311</v>
      </c>
      <c r="C223" s="20">
        <v>1000</v>
      </c>
      <c r="D223" s="18">
        <v>79.838700000000003</v>
      </c>
      <c r="E223" s="9">
        <f>E222+C223</f>
        <v>3474815</v>
      </c>
      <c r="F223" s="9">
        <f t="shared" si="206"/>
        <v>147388</v>
      </c>
      <c r="G223" s="9">
        <f t="shared" si="207"/>
        <v>99683846</v>
      </c>
      <c r="H223" s="9">
        <f t="shared" si="282"/>
        <v>96061643</v>
      </c>
      <c r="K223" s="15">
        <f t="shared" si="254"/>
        <v>79838.7</v>
      </c>
    </row>
    <row r="224" spans="2:11" x14ac:dyDescent="0.35">
      <c r="B224" s="13">
        <v>46314</v>
      </c>
      <c r="C224" s="20">
        <v>1000</v>
      </c>
      <c r="D224" s="18">
        <v>79.549300000000002</v>
      </c>
      <c r="E224" s="9">
        <f t="shared" si="281"/>
        <v>3475815</v>
      </c>
      <c r="F224" s="9">
        <f t="shared" si="206"/>
        <v>147388</v>
      </c>
      <c r="G224" s="9">
        <f t="shared" si="207"/>
        <v>99683846</v>
      </c>
      <c r="H224" s="9">
        <f t="shared" si="282"/>
        <v>96060643</v>
      </c>
      <c r="K224" s="15">
        <f t="shared" si="254"/>
        <v>79549.3</v>
      </c>
    </row>
    <row r="225" spans="2:11" x14ac:dyDescent="0.35">
      <c r="B225" s="13">
        <v>46315</v>
      </c>
      <c r="C225" s="20">
        <v>1000</v>
      </c>
      <c r="D225" s="18">
        <v>79.881600000000006</v>
      </c>
      <c r="E225" s="9">
        <f t="shared" ref="E225:E226" si="283">E224+C225</f>
        <v>3476815</v>
      </c>
      <c r="F225" s="9">
        <f t="shared" si="206"/>
        <v>147388</v>
      </c>
      <c r="G225" s="9">
        <f t="shared" si="207"/>
        <v>99683846</v>
      </c>
      <c r="H225" s="9">
        <f t="shared" ref="H225:H226" si="284">G225-E225-F225</f>
        <v>96059643</v>
      </c>
      <c r="K225" s="15">
        <f t="shared" si="254"/>
        <v>79881.600000000006</v>
      </c>
    </row>
    <row r="226" spans="2:11" x14ac:dyDescent="0.35">
      <c r="B226" s="13">
        <v>46316</v>
      </c>
      <c r="C226" s="20">
        <v>1000</v>
      </c>
      <c r="D226" s="18">
        <v>81.105599999999995</v>
      </c>
      <c r="E226" s="9">
        <f t="shared" si="283"/>
        <v>3477815</v>
      </c>
      <c r="F226" s="9">
        <f t="shared" si="206"/>
        <v>147388</v>
      </c>
      <c r="G226" s="9">
        <f t="shared" si="207"/>
        <v>99683846</v>
      </c>
      <c r="H226" s="9">
        <f t="shared" si="284"/>
        <v>96058643</v>
      </c>
      <c r="K226" s="15">
        <f t="shared" si="254"/>
        <v>81105.599999999991</v>
      </c>
    </row>
    <row r="227" spans="2:11" x14ac:dyDescent="0.35">
      <c r="B227" s="13">
        <v>46317</v>
      </c>
      <c r="C227" s="20">
        <v>1000</v>
      </c>
      <c r="D227" s="18">
        <v>80.398399999999995</v>
      </c>
      <c r="E227" s="9">
        <f t="shared" ref="E227:E228" si="285">E226+C227</f>
        <v>3478815</v>
      </c>
      <c r="F227" s="9">
        <f t="shared" si="206"/>
        <v>147388</v>
      </c>
      <c r="G227" s="9">
        <f t="shared" si="207"/>
        <v>99683846</v>
      </c>
      <c r="H227" s="9">
        <f t="shared" ref="H227:H228" si="286">G227-E227-F227</f>
        <v>96057643</v>
      </c>
      <c r="K227" s="15">
        <f t="shared" si="254"/>
        <v>80398.399999999994</v>
      </c>
    </row>
    <row r="228" spans="2:11" x14ac:dyDescent="0.35">
      <c r="B228" s="13">
        <v>46318</v>
      </c>
      <c r="C228" s="20">
        <v>1000</v>
      </c>
      <c r="D228" s="18">
        <v>80.831000000000003</v>
      </c>
      <c r="E228" s="9">
        <f t="shared" si="285"/>
        <v>3479815</v>
      </c>
      <c r="F228" s="9">
        <f t="shared" si="206"/>
        <v>147388</v>
      </c>
      <c r="G228" s="9">
        <f t="shared" si="207"/>
        <v>99683846</v>
      </c>
      <c r="H228" s="9">
        <f t="shared" si="286"/>
        <v>96056643</v>
      </c>
      <c r="K228" s="15">
        <f t="shared" si="254"/>
        <v>80831</v>
      </c>
    </row>
    <row r="229" spans="2:11" x14ac:dyDescent="0.35">
      <c r="B229" s="13"/>
      <c r="C229" s="20"/>
      <c r="D229" s="18"/>
      <c r="E229" s="9"/>
      <c r="F229" s="9"/>
      <c r="G229" s="9"/>
      <c r="H229" s="9"/>
      <c r="K229" s="15">
        <f t="shared" si="254"/>
        <v>0</v>
      </c>
    </row>
    <row r="230" spans="2:11" x14ac:dyDescent="0.35">
      <c r="B230" s="13"/>
      <c r="C230" s="20"/>
      <c r="D230" s="18"/>
      <c r="E230" s="9"/>
      <c r="F230" s="9"/>
      <c r="G230" s="9"/>
      <c r="H230" s="9"/>
      <c r="K230" s="15">
        <f t="shared" si="254"/>
        <v>0</v>
      </c>
    </row>
    <row r="231" spans="2:11" x14ac:dyDescent="0.35">
      <c r="B231" s="13"/>
      <c r="C231" s="20"/>
      <c r="D231" s="18"/>
      <c r="E231" s="9"/>
      <c r="F231" s="9"/>
      <c r="G231" s="9"/>
      <c r="H231" s="9"/>
      <c r="K231" s="15">
        <f t="shared" si="254"/>
        <v>0</v>
      </c>
    </row>
    <row r="232" spans="2:11" x14ac:dyDescent="0.35">
      <c r="B232" s="13"/>
      <c r="C232" s="20"/>
      <c r="D232" s="18"/>
      <c r="E232" s="9"/>
      <c r="F232" s="9"/>
      <c r="G232" s="9"/>
      <c r="H232" s="9"/>
      <c r="K232" s="15">
        <f t="shared" si="254"/>
        <v>0</v>
      </c>
    </row>
    <row r="233" spans="2:11" x14ac:dyDescent="0.35">
      <c r="B233" s="13"/>
      <c r="C233" s="20"/>
      <c r="D233" s="18"/>
      <c r="E233" s="9"/>
      <c r="F233" s="9"/>
      <c r="G233" s="9"/>
      <c r="H233" s="9"/>
      <c r="K233" s="15">
        <f t="shared" si="254"/>
        <v>0</v>
      </c>
    </row>
    <row r="234" spans="2:11" x14ac:dyDescent="0.35">
      <c r="B234" s="13"/>
      <c r="C234" s="20"/>
      <c r="D234" s="18"/>
      <c r="E234" s="9"/>
      <c r="F234" s="9"/>
      <c r="G234" s="9"/>
      <c r="H234" s="9"/>
      <c r="K234" s="15">
        <f t="shared" si="254"/>
        <v>0</v>
      </c>
    </row>
    <row r="235" spans="2:11" x14ac:dyDescent="0.35">
      <c r="B235" s="13"/>
      <c r="C235" s="20"/>
      <c r="D235" s="18"/>
      <c r="E235" s="9"/>
      <c r="F235" s="9"/>
      <c r="G235" s="9"/>
      <c r="H235" s="9"/>
      <c r="K235" s="15">
        <f t="shared" si="254"/>
        <v>0</v>
      </c>
    </row>
    <row r="236" spans="2:11" x14ac:dyDescent="0.35">
      <c r="B236" s="13"/>
      <c r="C236" s="20"/>
      <c r="D236" s="18"/>
      <c r="E236" s="9"/>
      <c r="F236" s="9"/>
      <c r="G236" s="9"/>
      <c r="H236" s="9"/>
      <c r="K236" s="15">
        <f t="shared" si="254"/>
        <v>0</v>
      </c>
    </row>
    <row r="237" spans="2:11" x14ac:dyDescent="0.35">
      <c r="B237" s="13"/>
      <c r="C237" s="20"/>
      <c r="D237" s="18"/>
      <c r="E237" s="9"/>
      <c r="F237" s="9"/>
      <c r="G237" s="9"/>
      <c r="H237" s="9"/>
      <c r="K237" s="15">
        <f t="shared" si="254"/>
        <v>0</v>
      </c>
    </row>
    <row r="238" spans="2:11" x14ac:dyDescent="0.35">
      <c r="B238" s="13"/>
      <c r="C238" s="20"/>
      <c r="D238" s="18"/>
      <c r="E238" s="9"/>
      <c r="F238" s="9"/>
      <c r="G238" s="9"/>
      <c r="H238" s="9"/>
      <c r="K238" s="15">
        <f t="shared" si="254"/>
        <v>0</v>
      </c>
    </row>
    <row r="239" spans="2:11" x14ac:dyDescent="0.35">
      <c r="B239" s="13"/>
      <c r="C239" s="20"/>
      <c r="D239" s="18"/>
      <c r="E239" s="9"/>
      <c r="F239" s="9"/>
      <c r="G239" s="9"/>
      <c r="H239" s="9"/>
      <c r="K239" s="15">
        <f t="shared" si="254"/>
        <v>0</v>
      </c>
    </row>
    <row r="240" spans="2:11" x14ac:dyDescent="0.35">
      <c r="B240" s="13"/>
      <c r="C240" s="20"/>
      <c r="D240" s="18"/>
      <c r="E240" s="9"/>
      <c r="F240" s="9"/>
      <c r="G240" s="9"/>
      <c r="H240" s="9"/>
      <c r="K240" s="15">
        <f t="shared" si="254"/>
        <v>0</v>
      </c>
    </row>
    <row r="241" spans="2:11" x14ac:dyDescent="0.35">
      <c r="B241" s="13"/>
      <c r="C241" s="20"/>
      <c r="D241" s="18"/>
      <c r="E241" s="9"/>
      <c r="F241" s="9"/>
      <c r="G241" s="9"/>
      <c r="H241" s="9"/>
      <c r="K241" s="15">
        <f t="shared" si="254"/>
        <v>0</v>
      </c>
    </row>
    <row r="242" spans="2:11" x14ac:dyDescent="0.35">
      <c r="B242" s="13"/>
      <c r="C242" s="20"/>
      <c r="D242" s="18"/>
      <c r="E242" s="9"/>
      <c r="F242" s="9"/>
      <c r="G242" s="9"/>
      <c r="H242" s="9"/>
      <c r="K242" s="15">
        <f t="shared" si="254"/>
        <v>0</v>
      </c>
    </row>
    <row r="243" spans="2:11" x14ac:dyDescent="0.35">
      <c r="B243" s="13"/>
      <c r="C243" s="20"/>
      <c r="D243" s="18"/>
      <c r="E243" s="9"/>
      <c r="F243" s="9"/>
      <c r="G243" s="9"/>
      <c r="H243" s="9"/>
      <c r="K243" s="15">
        <f t="shared" si="254"/>
        <v>0</v>
      </c>
    </row>
    <row r="244" spans="2:11" x14ac:dyDescent="0.35">
      <c r="B244" s="13"/>
      <c r="C244" s="20"/>
      <c r="D244" s="18"/>
      <c r="E244" s="9"/>
      <c r="F244" s="9"/>
      <c r="G244" s="9"/>
      <c r="H244" s="9"/>
      <c r="K244" s="15">
        <f t="shared" si="254"/>
        <v>0</v>
      </c>
    </row>
    <row r="245" spans="2:11" x14ac:dyDescent="0.35">
      <c r="B245" s="13"/>
      <c r="C245" s="20"/>
      <c r="D245" s="18"/>
      <c r="E245" s="9"/>
      <c r="F245" s="9"/>
      <c r="G245" s="9"/>
      <c r="H245" s="9"/>
      <c r="K245" s="15">
        <f t="shared" si="254"/>
        <v>0</v>
      </c>
    </row>
    <row r="246" spans="2:11" x14ac:dyDescent="0.35">
      <c r="B246" s="13"/>
      <c r="C246" s="20"/>
      <c r="D246" s="18"/>
      <c r="E246" s="9"/>
      <c r="F246" s="9"/>
      <c r="G246" s="9"/>
      <c r="H246" s="9"/>
      <c r="K246" s="15">
        <f t="shared" si="254"/>
        <v>0</v>
      </c>
    </row>
    <row r="247" spans="2:11" x14ac:dyDescent="0.35">
      <c r="B247" s="13"/>
      <c r="C247" s="20"/>
      <c r="D247" s="18"/>
      <c r="E247" s="9"/>
      <c r="F247" s="9"/>
      <c r="G247" s="9"/>
      <c r="H247" s="9"/>
      <c r="K247" s="15">
        <f t="shared" si="254"/>
        <v>0</v>
      </c>
    </row>
    <row r="248" spans="2:11" x14ac:dyDescent="0.35">
      <c r="B248" s="13"/>
      <c r="C248" s="20"/>
      <c r="D248" s="18"/>
      <c r="E248" s="9"/>
      <c r="F248" s="9"/>
      <c r="G248" s="9"/>
      <c r="H248" s="9"/>
      <c r="K248" s="15">
        <f t="shared" si="254"/>
        <v>0</v>
      </c>
    </row>
    <row r="249" spans="2:11" x14ac:dyDescent="0.35">
      <c r="B249" s="13"/>
      <c r="C249" s="20"/>
      <c r="D249" s="18"/>
      <c r="E249" s="9"/>
      <c r="F249" s="9"/>
      <c r="G249" s="9"/>
      <c r="H249" s="9"/>
      <c r="K249" s="15">
        <f t="shared" si="254"/>
        <v>0</v>
      </c>
    </row>
    <row r="250" spans="2:11" x14ac:dyDescent="0.35">
      <c r="B250" s="13"/>
      <c r="C250" s="20"/>
      <c r="D250" s="18"/>
      <c r="E250" s="9"/>
      <c r="F250" s="9"/>
      <c r="G250" s="9"/>
      <c r="H250" s="9"/>
      <c r="K250" s="15">
        <f t="shared" si="254"/>
        <v>0</v>
      </c>
    </row>
    <row r="251" spans="2:11" x14ac:dyDescent="0.35">
      <c r="B251" s="13"/>
      <c r="C251" s="20"/>
      <c r="D251" s="18"/>
      <c r="E251" s="9"/>
      <c r="F251" s="9"/>
      <c r="G251" s="9"/>
      <c r="H251" s="9"/>
      <c r="K251" s="15">
        <f t="shared" si="254"/>
        <v>0</v>
      </c>
    </row>
    <row r="252" spans="2:11" x14ac:dyDescent="0.35">
      <c r="B252" s="13"/>
      <c r="C252" s="20"/>
      <c r="D252" s="18"/>
      <c r="E252" s="9"/>
      <c r="F252" s="9"/>
      <c r="G252" s="9"/>
      <c r="H252" s="9"/>
      <c r="K252" s="15">
        <f t="shared" si="254"/>
        <v>0</v>
      </c>
    </row>
    <row r="253" spans="2:11" x14ac:dyDescent="0.35">
      <c r="B253" s="13"/>
      <c r="C253" s="20"/>
      <c r="D253" s="18"/>
      <c r="E253" s="9"/>
      <c r="F253" s="9"/>
      <c r="G253" s="9"/>
      <c r="H253" s="9"/>
      <c r="K253" s="15">
        <f t="shared" si="254"/>
        <v>0</v>
      </c>
    </row>
    <row r="254" spans="2:11" x14ac:dyDescent="0.35">
      <c r="B254" s="13"/>
      <c r="C254" s="20"/>
      <c r="D254" s="18"/>
      <c r="E254" s="9"/>
      <c r="F254" s="9"/>
      <c r="G254" s="9"/>
      <c r="H254" s="9"/>
      <c r="K254" s="15">
        <f t="shared" si="254"/>
        <v>0</v>
      </c>
    </row>
    <row r="255" spans="2:11" x14ac:dyDescent="0.35">
      <c r="B255" s="13"/>
      <c r="C255" s="20"/>
      <c r="D255" s="18"/>
      <c r="E255" s="18"/>
      <c r="F255" s="18"/>
      <c r="G255" s="18"/>
      <c r="H255" s="18"/>
      <c r="K255" s="15">
        <f t="shared" si="254"/>
        <v>0</v>
      </c>
    </row>
    <row r="256" spans="2:11" x14ac:dyDescent="0.35">
      <c r="B256" s="13"/>
      <c r="C256" s="20"/>
      <c r="D256" s="18"/>
      <c r="E256" s="18"/>
      <c r="F256" s="18"/>
      <c r="G256" s="18"/>
      <c r="H256" s="18"/>
      <c r="K256" s="15">
        <f t="shared" si="254"/>
        <v>0</v>
      </c>
    </row>
    <row r="257" spans="2:11" x14ac:dyDescent="0.35">
      <c r="B257" s="18"/>
      <c r="C257" s="18"/>
      <c r="D257" s="18"/>
      <c r="E257" s="18"/>
      <c r="F257" s="18"/>
      <c r="G257" s="18"/>
      <c r="H257" s="18"/>
      <c r="K257" s="15">
        <f t="shared" si="254"/>
        <v>0</v>
      </c>
    </row>
    <row r="258" spans="2:11" x14ac:dyDescent="0.35">
      <c r="K258" s="17">
        <f>SUM(K$7:K257)</f>
        <v>846715863.70017529</v>
      </c>
    </row>
    <row r="259" spans="2:11" x14ac:dyDescent="0.35">
      <c r="B259" s="32" t="s">
        <v>0</v>
      </c>
      <c r="C259" s="33"/>
    </row>
    <row r="260" spans="2:11" x14ac:dyDescent="0.35">
      <c r="B260" s="34" t="s">
        <v>7</v>
      </c>
      <c r="C260" s="35" t="s">
        <v>17</v>
      </c>
    </row>
    <row r="261" spans="2:11" x14ac:dyDescent="0.35">
      <c r="B261" s="36" t="s">
        <v>8</v>
      </c>
      <c r="C261" s="36" t="s">
        <v>19</v>
      </c>
    </row>
    <row r="262" spans="2:11" x14ac:dyDescent="0.35">
      <c r="B262" s="36" t="s">
        <v>9</v>
      </c>
      <c r="C262" s="36" t="s">
        <v>0</v>
      </c>
    </row>
    <row r="263" spans="2:11" x14ac:dyDescent="0.35">
      <c r="B263" s="36" t="s">
        <v>10</v>
      </c>
      <c r="C263" s="36" t="s">
        <v>15</v>
      </c>
    </row>
    <row r="264" spans="2:11" x14ac:dyDescent="0.35">
      <c r="B264" s="36" t="s">
        <v>11</v>
      </c>
      <c r="C264" s="36" t="s">
        <v>16</v>
      </c>
    </row>
    <row r="265" spans="2:11" x14ac:dyDescent="0.35">
      <c r="B265" s="36" t="s">
        <v>12</v>
      </c>
      <c r="C265" s="37" cm="1">
        <f t="array" ref="C265">LOOKUP(2,--1/(C7:C257&lt;&gt;""),C7:C257)</f>
        <v>1000</v>
      </c>
    </row>
    <row r="266" spans="2:11" x14ac:dyDescent="0.35">
      <c r="B266" s="36" t="s">
        <v>4</v>
      </c>
      <c r="C266" s="38" cm="1">
        <f t="array" ref="C266">LOOKUP(2,--1/(D7:D257&lt;&gt;""),D7:D257)</f>
        <v>80.831000000000003</v>
      </c>
    </row>
    <row r="267" spans="2:11" x14ac:dyDescent="0.35">
      <c r="B267" s="36" t="s">
        <v>2</v>
      </c>
      <c r="C267" s="39">
        <f ca="1">TODAY()</f>
        <v>46320</v>
      </c>
    </row>
    <row r="268" spans="2:11" x14ac:dyDescent="0.35">
      <c r="B268" s="36" t="s">
        <v>13</v>
      </c>
      <c r="C268" s="37">
        <f>C3</f>
        <v>3627203</v>
      </c>
    </row>
    <row r="269" spans="2:11" x14ac:dyDescent="0.35">
      <c r="B269" s="36" t="s">
        <v>14</v>
      </c>
      <c r="C269" s="37" cm="1">
        <f t="array" ref="C269">LOOKUP(2,--1/(H7:H257&lt;&gt;""),H7:H257)</f>
        <v>96056643</v>
      </c>
    </row>
    <row r="65530" spans="5:6" x14ac:dyDescent="0.35">
      <c r="E65530" s="9"/>
      <c r="F65530" s="22"/>
    </row>
    <row r="1048570" spans="5:6" x14ac:dyDescent="0.35">
      <c r="E1048570" s="9"/>
      <c r="F1048570" s="22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2026-10-25T21:26:02Z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SSR_MIGRATION_STATUS">
    <vt:lpwstr>2</vt:lpwstr>
  </property>
  <property fmtid="{D5CDD505-2E9C-101B-9397-08002B2CF9AE}" pid="11" name="MSIP_Label_9b674f68-f2f7-4809-a162-a964c3e369dd_Enabled">
    <vt:lpwstr>true</vt:lpwstr>
  </property>
  <property fmtid="{D5CDD505-2E9C-101B-9397-08002B2CF9AE}" pid="12" name="MSIP_Label_9b674f68-f2f7-4809-a162-a964c3e369dd_SetDate">
    <vt:lpwstr>2026-10-25T21:26:02Z</vt:lpwstr>
  </property>
  <property fmtid="{D5CDD505-2E9C-101B-9397-08002B2CF9AE}" pid="13" name="MSIP_Label_9b674f68-f2f7-4809-a162-a964c3e369dd_Method">
    <vt:lpwstr>Standard</vt:lpwstr>
  </property>
  <property fmtid="{D5CDD505-2E9C-101B-9397-08002B2CF9AE}" pid="14" name="MSIP_Label_9b674f68-f2f7-4809-a162-a964c3e369dd_Name">
    <vt:lpwstr>Internal</vt:lpwstr>
  </property>
  <property fmtid="{D5CDD505-2E9C-101B-9397-08002B2CF9AE}" pid="15" name="MSIP_Label_9b674f68-f2f7-4809-a162-a964c3e369dd_SiteId">
    <vt:lpwstr>f19dc0fb-6cc9-45e6-8fd0-ded4c07203de</vt:lpwstr>
  </property>
  <property fmtid="{D5CDD505-2E9C-101B-9397-08002B2CF9AE}" pid="16" name="MSIP_Label_9b674f68-f2f7-4809-a162-a964c3e369dd_ActionId">
    <vt:lpwstr>e77ae423-56a6-4052-87ff-af982e504cbf</vt:lpwstr>
  </property>
  <property fmtid="{D5CDD505-2E9C-101B-9397-08002B2CF9AE}" pid="17" name="MSIP_Label_9b674f68-f2f7-4809-a162-a964c3e369dd_ContentBits">
    <vt:lpwstr>0</vt:lpwstr>
  </property>
  <property fmtid="{D5CDD505-2E9C-101B-9397-08002B2CF9AE}" pid="18" name="MSIP_Label_9b674f68-f2f7-4809-a162-a964c3e369dd_Tag">
    <vt:lpwstr>10, 3, 0, 1</vt:lpwstr>
  </property>
</Properties>
</file>