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413 - Buy-backs W15\"/>
    </mc:Choice>
  </mc:AlternateContent>
  <xr:revisionPtr revIDLastSave="0" documentId="13_ncr:1_{DDB28EB8-7D73-4817-B939-A810C7CFD8FB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7" i="1" l="1"/>
  <c r="G97" i="1"/>
  <c r="F96" i="1"/>
  <c r="G96" i="1"/>
  <c r="F95" i="1"/>
  <c r="G95" i="1"/>
  <c r="F94" i="1"/>
  <c r="G94" i="1"/>
  <c r="F93" i="1"/>
  <c r="G93" i="1"/>
  <c r="C111" i="1" a="1"/>
  <c r="C111" i="1" s="1"/>
  <c r="C3" i="1"/>
  <c r="C114" i="1" s="1"/>
  <c r="G92" i="1"/>
  <c r="F92" i="1"/>
  <c r="F91" i="1"/>
  <c r="G91" i="1"/>
  <c r="F90" i="1"/>
  <c r="G90" i="1"/>
  <c r="F89" i="1"/>
  <c r="G89" i="1"/>
  <c r="F88" i="1"/>
  <c r="G88" i="1"/>
  <c r="F87" i="1"/>
  <c r="G87" i="1"/>
  <c r="C112" i="1" a="1"/>
  <c r="C112" i="1" s="1"/>
  <c r="C113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103" i="1" l="1"/>
  <c r="H7" i="1"/>
  <c r="E8" i="1"/>
  <c r="K9" i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H83" i="1" l="1"/>
  <c r="E84" i="1"/>
  <c r="H84" i="1" l="1"/>
  <c r="E85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H91" i="1" l="1"/>
  <c r="E92" i="1"/>
  <c r="E93" i="1" l="1"/>
  <c r="H92" i="1"/>
  <c r="E94" i="1" l="1"/>
  <c r="H93" i="1"/>
  <c r="H94" i="1" l="1"/>
  <c r="E95" i="1"/>
  <c r="E96" i="1" l="1"/>
  <c r="H95" i="1"/>
  <c r="E97" i="1" l="1"/>
  <c r="H97" i="1" s="1"/>
  <c r="C115" i="1" s="1" a="1"/>
  <c r="C115" i="1" s="1"/>
  <c r="H9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<sst xmlns="http://schemas.openxmlformats.org/spreadsheetml/2006/main" count="28" uniqueCount="23">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</sst>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C1" zoomScaleNormal="100" workbookViewId="0">
      <pane ySplit="5" topLeftCell="A85" activePane="bottomLeft" state="frozen"/>
      <selection pane="bottomLeft" activeCell="K94" sqref="K94:K97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SUM(C7:C102)+F6</f>
        <v>10054168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97" si="2">225902</f>
        <v>225902</v>
      </c>
      <c r="G7" s="9">
        <f t="shared" ref="G7:G9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02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:E97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:H97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si="133"/>
        <v>9828266</v>
      </c>
      <c r="F97" s="9">
        <f t="shared" si="2"/>
        <v>225902</v>
      </c>
      <c r="G97" s="9">
        <f t="shared" si="3"/>
        <v>108102047</v>
      </c>
      <c r="H97" s="9">
        <f t="shared" si="134"/>
        <v>98047879</v>
      </c>
      <c r="K97" s="15">
        <f t="shared" si="68"/>
        <v>2921741.5999999996</v>
      </c>
    </row>
    <row r="98" spans="2:11" x14ac:dyDescent="0.35">
      <c r="B98" s="13"/>
      <c r="C98" s="25"/>
      <c r="D98" s="18"/>
      <c r="E98" s="18"/>
      <c r="F98" s="18"/>
      <c r="G98" s="18"/>
      <c r="H98" s="18"/>
      <c r="K98" s="15">
        <f t="shared" si="68"/>
        <v>0</v>
      </c>
    </row>
    <row r="99" spans="2:11" x14ac:dyDescent="0.35">
      <c r="B99" s="13"/>
      <c r="C99" s="25"/>
      <c r="D99" s="18"/>
      <c r="E99" s="18"/>
      <c r="F99" s="18"/>
      <c r="G99" s="18"/>
      <c r="H99" s="18"/>
      <c r="K99" s="15">
        <f t="shared" si="68"/>
        <v>0</v>
      </c>
    </row>
    <row r="100" spans="2:11" x14ac:dyDescent="0.35">
      <c r="B100" s="13"/>
      <c r="C100" s="25"/>
      <c r="D100" s="18"/>
      <c r="E100" s="18"/>
      <c r="F100" s="18"/>
      <c r="G100" s="18"/>
      <c r="H100" s="18"/>
      <c r="K100" s="15">
        <f t="shared" si="68"/>
        <v>0</v>
      </c>
    </row>
    <row r="101" spans="2:11" x14ac:dyDescent="0.35">
      <c r="B101" s="13"/>
      <c r="C101" s="25"/>
      <c r="D101" s="18"/>
      <c r="E101" s="18"/>
      <c r="F101" s="18"/>
      <c r="G101" s="18"/>
      <c r="H101" s="18"/>
      <c r="K101" s="15">
        <f t="shared" si="68"/>
        <v>0</v>
      </c>
    </row>
    <row r="102" spans="2:11" x14ac:dyDescent="0.35">
      <c r="B102" s="13"/>
      <c r="C102" s="25"/>
      <c r="D102" s="18"/>
      <c r="E102" s="18"/>
      <c r="F102" s="18"/>
      <c r="G102" s="18"/>
      <c r="H102" s="18"/>
      <c r="K102" s="15">
        <f t="shared" si="68"/>
        <v>0</v>
      </c>
    </row>
    <row r="103" spans="2:11" x14ac:dyDescent="0.35">
      <c r="K103" s="17">
        <f>SUM(K$7:K102)</f>
        <v>704856782.59417498</v>
      </c>
    </row>
    <row r="105" spans="2:11" x14ac:dyDescent="0.35">
      <c r="B105" s="23" t="s">
        <v>0</v>
      </c>
      <c r="C105" s="24"/>
    </row>
    <row r="106" spans="2:11" ht="15.5" x14ac:dyDescent="0.35">
      <c r="B106" s="22" t="s">
        <v>7</v>
      </c>
      <c r="C106" s="30" t="s">
        <v>17</v>
      </c>
    </row>
    <row r="107" spans="2:11" x14ac:dyDescent="0.35">
      <c r="B107" s="16" t="s">
        <v>8</v>
      </c>
      <c r="C107" s="31" t="s">
        <v>19</v>
      </c>
    </row>
    <row r="108" spans="2:11" x14ac:dyDescent="0.35">
      <c r="B108" s="16" t="s">
        <v>9</v>
      </c>
      <c r="C108" s="18" t="s">
        <v>0</v>
      </c>
    </row>
    <row r="109" spans="2:11" x14ac:dyDescent="0.35">
      <c r="B109" s="16" t="s">
        <v>10</v>
      </c>
      <c r="C109" s="18" t="s">
        <v>15</v>
      </c>
    </row>
    <row r="110" spans="2:11" x14ac:dyDescent="0.35">
      <c r="B110" s="16" t="s">
        <v>11</v>
      </c>
      <c r="C110" s="18" t="s">
        <v>16</v>
      </c>
    </row>
    <row r="111" spans="2:11" x14ac:dyDescent="0.35">
      <c r="B111" s="16" t="s">
        <v>12</v>
      </c>
      <c r="C111" s="20" cm="1">
        <f t="array" ref="C111">LOOKUP(2,--1/(C7:C102&lt;&gt;""),C7:C102)</f>
        <v>40000</v>
      </c>
    </row>
    <row r="112" spans="2:11" x14ac:dyDescent="0.35">
      <c r="B112" s="16" t="s">
        <v>4</v>
      </c>
      <c r="C112" s="26" cm="1">
        <f t="array" ref="C112">LOOKUP(2,--1/(C7:D102&lt;&gt;""),D7:D102)</f>
        <v>73.043539999999993</v>
      </c>
    </row>
    <row r="113" spans="2:3" x14ac:dyDescent="0.35">
      <c r="B113" s="16" t="s">
        <v>2</v>
      </c>
      <c r="C113" s="19">
        <f ca="1">TODAY()</f>
        <v>46124</v>
      </c>
    </row>
    <row r="114" spans="2:3" x14ac:dyDescent="0.35">
      <c r="B114" s="16" t="s">
        <v>13</v>
      </c>
      <c r="C114" s="20">
        <f>C3</f>
        <v>10054168</v>
      </c>
    </row>
    <row r="115" spans="2:3" x14ac:dyDescent="0.35">
      <c r="B115" s="16" t="s">
        <v>14</v>
      </c>
      <c r="C115" s="20" cm="1">
        <f t="array" ref="C115">LOOKUP(2,--1/(H7:H102&lt;&gt;""),H7:H102)</f>
        <v>98047879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2026-04-12T19:27:49Z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2026-04-12T19:27:49Z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927709a0-2c5b-45a2-a615-74978b79a5fe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