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309 - Buy-backs W10\"/>
    </mc:Choice>
  </mc:AlternateContent>
  <xr:revisionPtr revIDLastSave="0" documentId="13_ncr:1_{DC2F1697-B1A5-41D8-ACEA-662B8018704D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4" i="1" l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C3" i="1"/>
  <c r="C91" i="1" s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C89" i="1" a="1"/>
  <c r="C89" i="1" s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C88" i="1" a="1"/>
  <c r="C88" i="1" s="1"/>
  <c r="K7" i="1"/>
  <c r="H6" i="1" l="1"/>
  <c r="C90" i="1" l="1"/>
  <c r="K77" i="1"/>
  <c r="K75" i="1"/>
  <c r="K76" i="1"/>
  <c r="K78" i="1"/>
  <c r="K79" i="1"/>
  <c r="K80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E9" i="1" l="1"/>
  <c r="H8" i="1"/>
  <c r="K81" i="1"/>
  <c r="E10" i="1" l="1"/>
  <c r="H9" i="1"/>
  <c r="E11" i="1" l="1"/>
  <c r="H10" i="1"/>
  <c r="H11" i="1" l="1"/>
  <c r="E12" i="1"/>
  <c r="E13" i="1" l="1"/>
  <c r="H12" i="1"/>
  <c r="E14" i="1" l="1"/>
  <c r="H13" i="1"/>
  <c r="H14" i="1" l="1"/>
  <c r="E15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E24" i="1" l="1"/>
  <c r="H23" i="1"/>
  <c r="E25" i="1" l="1"/>
  <c r="H24" i="1"/>
  <c r="E26" i="1" l="1"/>
  <c r="H25" i="1"/>
  <c r="H26" i="1" l="1"/>
  <c r="E27" i="1"/>
  <c r="E28" i="1" l="1"/>
  <c r="H27" i="1"/>
  <c r="H28" i="1" l="1"/>
  <c r="E29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H35" i="1" l="1"/>
  <c r="E36" i="1"/>
  <c r="E37" i="1" l="1"/>
  <c r="H36" i="1"/>
  <c r="E38" i="1" l="1"/>
  <c r="H37" i="1"/>
  <c r="H38" i="1" l="1"/>
  <c r="E39" i="1"/>
  <c r="H39" i="1" l="1"/>
  <c r="E40" i="1"/>
  <c r="E41" i="1" l="1"/>
  <c r="H40" i="1"/>
  <c r="E42" i="1" l="1"/>
  <c r="H41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E56" i="1" l="1"/>
  <c r="H55" i="1"/>
  <c r="E57" i="1" l="1"/>
  <c r="H56" i="1"/>
  <c r="E58" i="1" l="1"/>
  <c r="H57" i="1"/>
  <c r="H58" i="1" l="1"/>
  <c r="E59" i="1"/>
  <c r="E60" i="1" l="1"/>
  <c r="H59" i="1"/>
  <c r="H60" i="1" l="1"/>
  <c r="E61" i="1"/>
  <c r="E62" i="1" l="1"/>
  <c r="H61" i="1"/>
  <c r="E63" i="1" l="1"/>
  <c r="H62" i="1"/>
  <c r="E64" i="1" l="1"/>
  <c r="H64" i="1" s="1"/>
  <c r="C92" i="1" s="1" a="1"/>
  <c r="C92" i="1" s="1"/>
  <c r="H6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<sst xmlns="http://schemas.openxmlformats.org/spreadsheetml/2006/main" count="28" uniqueCount="23">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</sst>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  <numFmt numFmtId="169" formatCode="0.0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  <xf numFmtId="169" fontId="4" fillId="0" borderId="1" xfId="0" applyNumberFormat="1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topLeftCell="C1" zoomScaleNormal="100" workbookViewId="0">
      <pane ySplit="5" topLeftCell="A57" activePane="bottomLeft" state="frozen"/>
      <selection pane="bottomLeft" activeCell="L1" sqref="L1:L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SUM(C7:C80)+F6</f>
        <v>4712733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64" si="2">225902</f>
        <v>225902</v>
      </c>
      <c r="G7" s="9">
        <f t="shared" ref="G7:G64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8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32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32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32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/>
      <c r="C65" s="21"/>
      <c r="D65" s="16"/>
      <c r="E65" s="9"/>
      <c r="F65" s="9"/>
      <c r="G65" s="9"/>
      <c r="H65" s="9"/>
      <c r="K65" s="15">
        <f t="shared" si="68"/>
        <v>0</v>
      </c>
    </row>
    <row r="66" spans="2:11" x14ac:dyDescent="0.35">
      <c r="B66" s="13"/>
      <c r="C66" s="21"/>
      <c r="D66" s="16"/>
      <c r="E66" s="9"/>
      <c r="F66" s="9"/>
      <c r="G66" s="9"/>
      <c r="H66" s="9"/>
      <c r="K66" s="15">
        <f t="shared" si="68"/>
        <v>0</v>
      </c>
    </row>
    <row r="67" spans="2:11" x14ac:dyDescent="0.35">
      <c r="B67" s="13"/>
      <c r="C67" s="21"/>
      <c r="D67" s="16"/>
      <c r="E67" s="9"/>
      <c r="F67" s="9"/>
      <c r="G67" s="9"/>
      <c r="H67" s="9"/>
      <c r="K67" s="15">
        <f t="shared" si="68"/>
        <v>0</v>
      </c>
    </row>
    <row r="68" spans="2:11" x14ac:dyDescent="0.35">
      <c r="B68" s="13"/>
      <c r="C68" s="21"/>
      <c r="D68" s="16"/>
      <c r="E68" s="9"/>
      <c r="F68" s="9"/>
      <c r="G68" s="9"/>
      <c r="H68" s="9"/>
      <c r="K68" s="15">
        <f t="shared" si="68"/>
        <v>0</v>
      </c>
    </row>
    <row r="69" spans="2:11" x14ac:dyDescent="0.35">
      <c r="B69" s="13"/>
      <c r="C69" s="21"/>
      <c r="D69" s="16"/>
      <c r="E69" s="9"/>
      <c r="F69" s="9"/>
      <c r="G69" s="9"/>
      <c r="H69" s="9"/>
      <c r="K69" s="15">
        <f t="shared" si="68"/>
        <v>0</v>
      </c>
    </row>
    <row r="70" spans="2:11" x14ac:dyDescent="0.35">
      <c r="B70" s="13"/>
      <c r="C70" s="21"/>
      <c r="D70" s="16"/>
      <c r="E70" s="9"/>
      <c r="F70" s="9"/>
      <c r="G70" s="9"/>
      <c r="H70" s="9"/>
      <c r="K70" s="15">
        <f t="shared" si="68"/>
        <v>0</v>
      </c>
    </row>
    <row r="71" spans="2:11" x14ac:dyDescent="0.35">
      <c r="B71" s="13"/>
      <c r="C71" s="21"/>
      <c r="D71" s="16"/>
      <c r="E71" s="9"/>
      <c r="F71" s="9"/>
      <c r="G71" s="9"/>
      <c r="H71" s="9"/>
      <c r="K71" s="15">
        <f t="shared" si="68"/>
        <v>0</v>
      </c>
    </row>
    <row r="72" spans="2:11" x14ac:dyDescent="0.35">
      <c r="B72" s="13"/>
      <c r="C72" s="21"/>
      <c r="D72" s="16"/>
      <c r="E72" s="9"/>
      <c r="F72" s="9"/>
      <c r="G72" s="9"/>
      <c r="H72" s="9"/>
      <c r="K72" s="15">
        <f t="shared" si="68"/>
        <v>0</v>
      </c>
    </row>
    <row r="73" spans="2:11" x14ac:dyDescent="0.35">
      <c r="B73" s="13"/>
      <c r="C73" s="21"/>
      <c r="D73" s="16"/>
      <c r="E73" s="9"/>
      <c r="F73" s="9"/>
      <c r="G73" s="9"/>
      <c r="H73" s="9"/>
      <c r="K73" s="15">
        <f t="shared" si="68"/>
        <v>0</v>
      </c>
    </row>
    <row r="74" spans="2:11" x14ac:dyDescent="0.35">
      <c r="B74" s="13"/>
      <c r="C74" s="25"/>
      <c r="D74" s="18"/>
      <c r="E74" s="9"/>
      <c r="F74" s="9"/>
      <c r="G74" s="9"/>
      <c r="H74" s="9"/>
      <c r="K74" s="15">
        <f t="shared" si="68"/>
        <v>0</v>
      </c>
    </row>
    <row r="75" spans="2:11" x14ac:dyDescent="0.35">
      <c r="B75" s="13"/>
      <c r="C75" s="25"/>
      <c r="D75" s="18"/>
      <c r="E75" s="9"/>
      <c r="F75" s="9"/>
      <c r="G75" s="9"/>
      <c r="H75" s="9"/>
      <c r="K75" s="15">
        <f t="shared" si="68"/>
        <v>0</v>
      </c>
    </row>
    <row r="76" spans="2:11" x14ac:dyDescent="0.35">
      <c r="B76" s="13"/>
      <c r="C76" s="25"/>
      <c r="D76" s="18"/>
      <c r="E76" s="9"/>
      <c r="F76" s="9"/>
      <c r="G76" s="9"/>
      <c r="H76" s="9"/>
      <c r="K76" s="15">
        <f t="shared" si="68"/>
        <v>0</v>
      </c>
    </row>
    <row r="77" spans="2:11" x14ac:dyDescent="0.35">
      <c r="B77" s="13"/>
      <c r="C77" s="25"/>
      <c r="D77" s="18"/>
      <c r="E77" s="9"/>
      <c r="F77" s="9"/>
      <c r="G77" s="9"/>
      <c r="H77" s="9"/>
      <c r="K77" s="15">
        <f>C77*D77</f>
        <v>0</v>
      </c>
    </row>
    <row r="78" spans="2:11" x14ac:dyDescent="0.35">
      <c r="B78" s="13"/>
      <c r="C78" s="25"/>
      <c r="D78" s="18"/>
      <c r="E78" s="18"/>
      <c r="F78" s="18"/>
      <c r="G78" s="18"/>
      <c r="H78" s="18"/>
      <c r="K78" s="15">
        <f t="shared" si="68"/>
        <v>0</v>
      </c>
    </row>
    <row r="79" spans="2:11" x14ac:dyDescent="0.35">
      <c r="B79" s="13"/>
      <c r="C79" s="25"/>
      <c r="D79" s="18"/>
      <c r="E79" s="18"/>
      <c r="F79" s="18"/>
      <c r="G79" s="18"/>
      <c r="H79" s="18"/>
      <c r="K79" s="15">
        <f t="shared" si="68"/>
        <v>0</v>
      </c>
    </row>
    <row r="80" spans="2:11" x14ac:dyDescent="0.35">
      <c r="B80" s="13"/>
      <c r="C80" s="25"/>
      <c r="D80" s="18"/>
      <c r="E80" s="18"/>
      <c r="F80" s="18"/>
      <c r="G80" s="18"/>
      <c r="H80" s="18"/>
      <c r="K80" s="15">
        <f t="shared" si="68"/>
        <v>0</v>
      </c>
    </row>
    <row r="81" spans="2:11" x14ac:dyDescent="0.35">
      <c r="K81" s="17">
        <f>SUM(K$7:K80)</f>
        <v>329128518.28694808</v>
      </c>
    </row>
    <row r="82" spans="2:11" x14ac:dyDescent="0.35">
      <c r="B82" s="23" t="s">
        <v>0</v>
      </c>
      <c r="C82" s="24"/>
    </row>
    <row r="83" spans="2:11" ht="15.5" x14ac:dyDescent="0.35">
      <c r="B83" s="22" t="s">
        <v>7</v>
      </c>
      <c r="C83" s="30" t="s">
        <v>17</v>
      </c>
    </row>
    <row r="84" spans="2:11" x14ac:dyDescent="0.35">
      <c r="B84" s="16" t="s">
        <v>8</v>
      </c>
      <c r="C84" s="31" t="s">
        <v>19</v>
      </c>
    </row>
    <row r="85" spans="2:11" x14ac:dyDescent="0.35">
      <c r="B85" s="16" t="s">
        <v>9</v>
      </c>
      <c r="C85" s="18" t="s">
        <v>0</v>
      </c>
    </row>
    <row r="86" spans="2:11" x14ac:dyDescent="0.35">
      <c r="B86" s="16" t="s">
        <v>10</v>
      </c>
      <c r="C86" s="18" t="s">
        <v>15</v>
      </c>
    </row>
    <row r="87" spans="2:11" x14ac:dyDescent="0.35">
      <c r="B87" s="16" t="s">
        <v>11</v>
      </c>
      <c r="C87" s="18" t="s">
        <v>16</v>
      </c>
    </row>
    <row r="88" spans="2:11" x14ac:dyDescent="0.35">
      <c r="B88" s="16" t="s">
        <v>12</v>
      </c>
      <c r="C88" s="20" cm="1">
        <f t="array" ref="C88">LOOKUP(2,--1/(C7:C80&lt;&gt;""),C7:C80)</f>
        <v>50000</v>
      </c>
    </row>
    <row r="89" spans="2:11" x14ac:dyDescent="0.35">
      <c r="B89" s="16" t="s">
        <v>4</v>
      </c>
      <c r="C89" s="26" cm="1">
        <f t="array" ref="C89">LOOKUP(2,--1/(C7:D80&lt;&gt;""),D7:D80)</f>
        <v>75.482212000000004</v>
      </c>
    </row>
    <row r="90" spans="2:11" x14ac:dyDescent="0.35">
      <c r="B90" s="16" t="s">
        <v>2</v>
      </c>
      <c r="C90" s="19">
        <f ca="1">TODAY()</f>
        <v>46089</v>
      </c>
    </row>
    <row r="91" spans="2:11" x14ac:dyDescent="0.35">
      <c r="B91" s="16" t="s">
        <v>13</v>
      </c>
      <c r="C91" s="20">
        <f>C3</f>
        <v>4712733</v>
      </c>
    </row>
    <row r="92" spans="2:11" x14ac:dyDescent="0.35">
      <c r="B92" s="16" t="s">
        <v>14</v>
      </c>
      <c r="C92" s="20" cm="1">
        <f t="array" ref="C92">LOOKUP(2,--1/(H7:H80&lt;&gt;""),H7:H80)</f>
        <v>103389314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2026-03-08T11:43:02Z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2026-03-08T11:43:01Z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edee9266-7c19-47d3-a923-cc97c06e77d5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