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Raute 2026\"/>
    </mc:Choice>
  </mc:AlternateContent>
  <xr:revisionPtr revIDLastSave="0" documentId="13_ncr:1_{C1F67505-E621-4A78-910E-A40B670AC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E14" i="1" s="1" a="1"/>
  <c r="E14" i="1" s="1"/>
  <c r="G14" i="1"/>
  <c r="B9" i="1"/>
  <c r="D9" i="1" s="1"/>
  <c r="E9" i="1" s="1" a="1"/>
  <c r="E9" i="1" s="1"/>
  <c r="B10" i="1" l="1"/>
  <c r="D10" i="1" s="1"/>
  <c r="E10" i="1" s="1" a="1"/>
  <c r="E10" i="1" s="1"/>
  <c r="G9" i="1"/>
  <c r="B11" i="1"/>
  <c r="G10" i="1"/>
  <c r="A1" i="1"/>
  <c r="D11" i="1" l="1"/>
  <c r="G11" i="1"/>
  <c r="B12" i="1"/>
  <c r="E11" i="1" a="1"/>
  <c r="E11" i="1" s="1"/>
  <c r="G12" i="1" l="1"/>
  <c r="B13" i="1"/>
  <c r="D12" i="1"/>
  <c r="E12" i="1" a="1"/>
  <c r="E12" i="1" s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<sst xmlns="http://schemas.openxmlformats.org/spreadsheetml/2006/main" count="164" uniqueCount="55">
  <si>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</si>
  <si>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</si>
  <si>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</si>
  <si>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</si>
  <si>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</si>
  <si>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</si>
  <si>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</si>
  <si>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</si>
  <si>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</si>
  <si>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</si>
  <si>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</si>
  <si>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</si>
  <si>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</si>
  <si>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</si>
  <si>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</si>
  <si>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</si>
  <si>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</si>
  <si>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</si>
  <si>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</si>
  <si>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</si>
  <si>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</si>
  <si>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</si>
  <si>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</si>
  <si>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</si>
  <si>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Raute Oyj</t>
  </si>
  <si>
    <t>743700G00629V99PE435</t>
  </si>
  <si>
    <t>FI0009004741</t>
  </si>
  <si>
    <t>16.03.39</t>
  </si>
  <si>
    <t>000585042</t>
  </si>
  <si>
    <t>16.04.58</t>
  </si>
  <si>
    <t>000586601</t>
  </si>
  <si>
    <t>14.18.14</t>
  </si>
  <si>
    <t>000480783</t>
  </si>
  <si>
    <t>000480784</t>
  </si>
  <si>
    <t>14.48.19</t>
  </si>
  <si>
    <t>000512399</t>
  </si>
  <si>
    <t>16.10.15</t>
  </si>
  <si>
    <t>000615929</t>
  </si>
  <si>
    <t>17.04.36</t>
  </si>
  <si>
    <t>000757626</t>
  </si>
  <si>
    <t>000757625</t>
  </si>
  <si>
    <t>000757627</t>
  </si>
  <si>
    <t>000757628</t>
  </si>
  <si>
    <t>17.48.03</t>
  </si>
  <si>
    <t>000842260</t>
  </si>
  <si>
    <t>17.25.05</t>
  </si>
  <si>
    <t>001082423</t>
  </si>
  <si>
    <t>15.45.57</t>
  </si>
  <si>
    <t>000969587</t>
  </si>
  <si>
    <t>000969586</t>
  </si>
  <si>
    <t>11.36.38</t>
  </si>
  <si>
    <t>000349690</t>
  </si>
  <si>
    <t>000349689</t>
  </si>
  <si>
    <t>000349688</t>
  </si>
  <si>
    <t>FI0009004742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</si>
</sst>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4"/>
  <sheetViews>
    <sheetView showGridLines="0" tabSelected="1" zoomScale="90" zoomScaleNormal="90" workbookViewId="0">
      <selection activeCell="D29" sqref="D29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46321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$B$20</f>
        <v>46314</v>
      </c>
      <c r="C9" s="4" t="s">
        <v>26</v>
      </c>
      <c r="D9" s="23">
        <f>SUMIF($B$20:$B$15005,B9,$D$20:$D$15005)</f>
        <v>700</v>
      </c>
      <c r="E9" s="8" cm="1">
        <f t="array" ref="E9">IFERROR(ROUND((SUMPRODUCT(($B$20:$B$15005=B9)*$D$20:$D$15005*$E$20:$E$15005)/D9)-0.0000000001,4),0)</f>
        <v>14.65</v>
      </c>
      <c r="F9" s="5" t="s">
        <v>7</v>
      </c>
      <c r="G9" s="7">
        <f>COUNTIF($B$20:$B$15005,B9)</f>
        <v>2</v>
      </c>
      <c r="I9" s="9"/>
    </row>
    <row r="10" spans="1:9" s="2" customFormat="1" ht="19.7" customHeight="1">
      <c r="A10" s="4" t="s">
        <v>24</v>
      </c>
      <c r="B10" s="20">
        <f>B9+1</f>
        <v>46315</v>
      </c>
      <c r="C10" s="4" t="s">
        <v>26</v>
      </c>
      <c r="D10" s="7">
        <f t="shared" ref="D10:D13" si="0">SUMIF($B$20:$B$15005,B10,$D$20:$D$15005)</f>
        <v>700</v>
      </c>
      <c r="E10" s="8" cm="1">
        <f t="array" ref="E10">IFERROR(ROUND((SUMPRODUCT(($B$20:$B$15005=B10)*$D$20:$D$15005*$E$20:$E$15005)/D10)-0.0000000001,4),0)</f>
        <v>14.6411</v>
      </c>
      <c r="F10" s="5" t="s">
        <v>7</v>
      </c>
      <c r="G10" s="7">
        <f t="shared" ref="G10:G13" si="1">COUNTIF($B$20:$B$15005,B10)</f>
        <v>4</v>
      </c>
      <c r="I10" s="9"/>
    </row>
    <row r="11" spans="1:9" s="2" customFormat="1" ht="19.7" customHeight="1">
      <c r="A11" s="4" t="s">
        <v>24</v>
      </c>
      <c r="B11" s="20">
        <f t="shared" ref="B11:B14" si="2">B10+1</f>
        <v>46316</v>
      </c>
      <c r="C11" s="4" t="s">
        <v>26</v>
      </c>
      <c r="D11" s="7">
        <f t="shared" si="0"/>
        <v>640</v>
      </c>
      <c r="E11" s="8" cm="1">
        <f t="array" ref="E11">IFERROR(ROUND((SUMPRODUCT(($B$20:$B$15005=B11)*$D$20:$D$15005*$E$20:$E$15005)/D11)-0.0000000001,4),0)</f>
        <v>14.7</v>
      </c>
      <c r="F11" s="5" t="s">
        <v>7</v>
      </c>
      <c r="G11" s="7">
        <f t="shared" si="1"/>
        <v>5</v>
      </c>
      <c r="I11" s="9"/>
    </row>
    <row r="12" spans="1:9" s="2" customFormat="1" ht="19.7" customHeight="1">
      <c r="A12" s="4" t="s">
        <v>24</v>
      </c>
      <c r="B12" s="20">
        <f t="shared" si="2"/>
        <v>46317</v>
      </c>
      <c r="C12" s="4" t="s">
        <v>26</v>
      </c>
      <c r="D12" s="7">
        <f t="shared" si="0"/>
        <v>100</v>
      </c>
      <c r="E12" s="8" cm="1">
        <f t="array" ref="E12">IFERROR(ROUND((SUMPRODUCT(($B$20:$B$15005=B12)*$D$20:$D$15005*$E$20:$E$15005)/D12)-0.0000000001,4),0)</f>
        <v>14.5</v>
      </c>
      <c r="F12" s="5" t="s">
        <v>7</v>
      </c>
      <c r="G12" s="7">
        <f t="shared" si="1"/>
        <v>1</v>
      </c>
      <c r="I12" s="9"/>
    </row>
    <row r="13" spans="1:9" s="2" customFormat="1" ht="19.7" customHeight="1">
      <c r="A13" s="4" t="s">
        <v>24</v>
      </c>
      <c r="B13" s="20">
        <f t="shared" si="2"/>
        <v>46318</v>
      </c>
      <c r="C13" s="4" t="s">
        <v>26</v>
      </c>
      <c r="D13" s="7">
        <f t="shared" si="0"/>
        <v>600</v>
      </c>
      <c r="E13" s="8" cm="1">
        <f t="array" ref="E13">IFERROR(ROUND((SUMPRODUCT(($B$20:$B$15005=B13)*$D$20:$D$15005*$E$20:$E$15005)/D13)-0.0000000001,4),0)</f>
        <v>14.651899999999999</v>
      </c>
      <c r="F13" s="5" t="s">
        <v>7</v>
      </c>
      <c r="G13" s="7">
        <f t="shared" si="1"/>
        <v>2</v>
      </c>
      <c r="I13" s="9"/>
    </row>
    <row r="14" spans="1:9" s="2" customFormat="1" ht="19.7" customHeight="1">
      <c r="A14" s="4" t="s">
        <v>24</v>
      </c>
      <c r="B14" s="20">
        <v>46321</v>
      </c>
      <c r="C14" s="4" t="s">
        <v>54</v>
      </c>
      <c r="D14" s="7">
        <f t="shared" ref="D14" si="3">SUMIF($B$20:$B$15005,B14,$D$20:$D$15005)</f>
        <v>396</v>
      </c>
      <c r="E14" s="8" cm="1">
        <f t="array" ref="E14">IFERROR(ROUND((SUMPRODUCT(($B$20:$B$15005=B14)*$D$20:$D$15005*$E$20:$E$15005)/D14)-0.0000000001,4),0)</f>
        <v>14.6</v>
      </c>
      <c r="F14" s="5" t="s">
        <v>7</v>
      </c>
      <c r="G14" s="7">
        <f t="shared" ref="G14" si="4">COUNTIF($B$20:$B$15005,B14)</f>
        <v>3</v>
      </c>
      <c r="I14" s="9"/>
    </row>
    <row r="15" spans="1:9" s="2" customFormat="1" ht="19.7" customHeight="1">
      <c r="A15" s="10" t="s">
        <v>8</v>
      </c>
      <c r="B15" s="11"/>
      <c r="C15" s="11"/>
      <c r="D15" s="11"/>
      <c r="E15" s="11"/>
      <c r="F15" s="11"/>
      <c r="G15" s="11"/>
    </row>
    <row r="16" spans="1:9" s="2" customFormat="1" ht="14.45" customHeight="1">
      <c r="D16" s="12"/>
      <c r="E16" s="12"/>
    </row>
    <row r="17" spans="1:10" s="2" customFormat="1" ht="19.7" customHeight="1">
      <c r="A17" s="24" t="s">
        <v>15</v>
      </c>
      <c r="B17" s="24"/>
      <c r="C17" s="24"/>
      <c r="D17" s="24"/>
      <c r="E17" s="12"/>
    </row>
    <row r="18" spans="1:10" s="2" customFormat="1" ht="14.45" customHeight="1"/>
    <row r="19" spans="1:10" s="2" customFormat="1" ht="45.4" customHeight="1">
      <c r="A19" s="3" t="s">
        <v>0</v>
      </c>
      <c r="B19" s="3" t="s">
        <v>9</v>
      </c>
      <c r="C19" s="3" t="s">
        <v>16</v>
      </c>
      <c r="D19" s="3" t="s">
        <v>10</v>
      </c>
      <c r="E19" s="3" t="s">
        <v>11</v>
      </c>
      <c r="F19" s="3" t="s">
        <v>12</v>
      </c>
      <c r="G19" s="3" t="s">
        <v>5</v>
      </c>
      <c r="H19" s="3" t="s">
        <v>1</v>
      </c>
      <c r="I19" s="3" t="s">
        <v>13</v>
      </c>
      <c r="J19" s="3" t="s">
        <v>2</v>
      </c>
    </row>
    <row r="20" spans="1:10" s="6" customFormat="1" ht="19.7" customHeight="1">
      <c r="A20" s="5" t="s">
        <v>24</v>
      </c>
      <c r="B20" s="20">
        <v>46314</v>
      </c>
      <c r="C20" s="5" t="s">
        <v>27</v>
      </c>
      <c r="D20" s="7">
        <v>136</v>
      </c>
      <c r="E20" s="8">
        <v>14.65</v>
      </c>
      <c r="F20" s="5" t="s">
        <v>17</v>
      </c>
      <c r="G20" s="5" t="s">
        <v>7</v>
      </c>
      <c r="H20" s="5" t="s">
        <v>26</v>
      </c>
      <c r="I20" s="5" t="s">
        <v>28</v>
      </c>
      <c r="J20" s="5" t="s">
        <v>19</v>
      </c>
    </row>
    <row r="21" spans="1:10" s="6" customFormat="1" ht="19.7" customHeight="1">
      <c r="A21" s="5" t="s">
        <v>24</v>
      </c>
      <c r="B21" s="20">
        <v>46314</v>
      </c>
      <c r="C21" s="5" t="s">
        <v>29</v>
      </c>
      <c r="D21" s="7">
        <v>564</v>
      </c>
      <c r="E21" s="8">
        <v>14.65</v>
      </c>
      <c r="F21" s="5" t="s">
        <v>17</v>
      </c>
      <c r="G21" s="5" t="s">
        <v>7</v>
      </c>
      <c r="H21" s="5" t="s">
        <v>26</v>
      </c>
      <c r="I21" s="5" t="s">
        <v>30</v>
      </c>
      <c r="J21" s="5" t="s">
        <v>19</v>
      </c>
    </row>
    <row r="22" spans="1:10" s="6" customFormat="1" ht="19.7" customHeight="1">
      <c r="A22" s="5" t="s">
        <v>24</v>
      </c>
      <c r="B22" s="20">
        <v>46315</v>
      </c>
      <c r="C22" s="5" t="s">
        <v>31</v>
      </c>
      <c r="D22" s="7">
        <v>220</v>
      </c>
      <c r="E22" s="8">
        <v>14.6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24</v>
      </c>
      <c r="B23" s="20">
        <v>46315</v>
      </c>
      <c r="C23" s="5" t="s">
        <v>31</v>
      </c>
      <c r="D23" s="7">
        <v>115</v>
      </c>
      <c r="E23" s="8">
        <v>14.6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24</v>
      </c>
      <c r="B24" s="20">
        <v>46315</v>
      </c>
      <c r="C24" s="5" t="s">
        <v>34</v>
      </c>
      <c r="D24" s="7">
        <v>77</v>
      </c>
      <c r="E24" s="8">
        <v>14.6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24</v>
      </c>
      <c r="B25" s="20">
        <v>46315</v>
      </c>
      <c r="C25" s="5" t="s">
        <v>36</v>
      </c>
      <c r="D25" s="7">
        <v>288</v>
      </c>
      <c r="E25" s="8">
        <v>14.7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24</v>
      </c>
      <c r="B26" s="20">
        <v>46316</v>
      </c>
      <c r="C26" s="5" t="s">
        <v>38</v>
      </c>
      <c r="D26" s="7">
        <v>7</v>
      </c>
      <c r="E26" s="8">
        <v>14.7</v>
      </c>
      <c r="F26" s="5" t="s">
        <v>17</v>
      </c>
      <c r="G26" s="5" t="s">
        <v>7</v>
      </c>
      <c r="H26" s="5" t="s">
        <v>26</v>
      </c>
      <c r="I26" s="5" t="s">
        <v>39</v>
      </c>
      <c r="J26" s="5" t="s">
        <v>19</v>
      </c>
    </row>
    <row r="27" spans="1:10" s="6" customFormat="1" ht="19.7" customHeight="1">
      <c r="A27" s="5" t="s">
        <v>24</v>
      </c>
      <c r="B27" s="20">
        <v>46316</v>
      </c>
      <c r="C27" s="5" t="s">
        <v>38</v>
      </c>
      <c r="D27" s="7">
        <v>402</v>
      </c>
      <c r="E27" s="8">
        <v>14.7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24</v>
      </c>
      <c r="B28" s="20">
        <v>46316</v>
      </c>
      <c r="C28" s="5" t="s">
        <v>38</v>
      </c>
      <c r="D28" s="7">
        <v>151</v>
      </c>
      <c r="E28" s="8">
        <v>14.7</v>
      </c>
      <c r="F28" s="5" t="s">
        <v>17</v>
      </c>
      <c r="G28" s="5" t="s">
        <v>7</v>
      </c>
      <c r="H28" s="5" t="s">
        <v>26</v>
      </c>
      <c r="I28" s="5" t="s">
        <v>41</v>
      </c>
      <c r="J28" s="5" t="s">
        <v>19</v>
      </c>
    </row>
    <row r="29" spans="1:10" s="6" customFormat="1" ht="19.7" customHeight="1">
      <c r="A29" s="5" t="s">
        <v>24</v>
      </c>
      <c r="B29" s="20">
        <v>46316</v>
      </c>
      <c r="C29" s="5" t="s">
        <v>38</v>
      </c>
      <c r="D29" s="7">
        <v>51</v>
      </c>
      <c r="E29" s="8">
        <v>14.7</v>
      </c>
      <c r="F29" s="5" t="s">
        <v>17</v>
      </c>
      <c r="G29" s="5" t="s">
        <v>7</v>
      </c>
      <c r="H29" s="5" t="s">
        <v>26</v>
      </c>
      <c r="I29" s="5" t="s">
        <v>42</v>
      </c>
      <c r="J29" s="5" t="s">
        <v>19</v>
      </c>
    </row>
    <row r="30" spans="1:10" s="6" customFormat="1" ht="19.7" customHeight="1">
      <c r="A30" s="5" t="s">
        <v>24</v>
      </c>
      <c r="B30" s="20">
        <v>46316</v>
      </c>
      <c r="C30" s="5" t="s">
        <v>43</v>
      </c>
      <c r="D30" s="7">
        <v>29</v>
      </c>
      <c r="E30" s="8">
        <v>14.7</v>
      </c>
      <c r="F30" s="5" t="s">
        <v>17</v>
      </c>
      <c r="G30" s="5" t="s">
        <v>7</v>
      </c>
      <c r="H30" s="5" t="s">
        <v>26</v>
      </c>
      <c r="I30" s="5" t="s">
        <v>44</v>
      </c>
      <c r="J30" s="5" t="s">
        <v>19</v>
      </c>
    </row>
    <row r="31" spans="1:10" s="6" customFormat="1" ht="19.7" customHeight="1">
      <c r="A31" s="5" t="s">
        <v>24</v>
      </c>
      <c r="B31" s="20">
        <v>46317</v>
      </c>
      <c r="C31" s="5" t="s">
        <v>45</v>
      </c>
      <c r="D31" s="7">
        <v>100</v>
      </c>
      <c r="E31" s="8">
        <v>14.5</v>
      </c>
      <c r="F31" s="5" t="s">
        <v>17</v>
      </c>
      <c r="G31" s="5" t="s">
        <v>7</v>
      </c>
      <c r="H31" s="5" t="s">
        <v>26</v>
      </c>
      <c r="I31" s="5" t="s">
        <v>46</v>
      </c>
      <c r="J31" s="5" t="s">
        <v>19</v>
      </c>
    </row>
    <row r="32" spans="1:10" s="6" customFormat="1" ht="19.7" customHeight="1">
      <c r="A32" s="5" t="s">
        <v>24</v>
      </c>
      <c r="B32" s="20">
        <v>46318</v>
      </c>
      <c r="C32" s="5" t="s">
        <v>47</v>
      </c>
      <c r="D32" s="7">
        <v>23</v>
      </c>
      <c r="E32" s="8">
        <v>14.7</v>
      </c>
      <c r="F32" s="5" t="s">
        <v>17</v>
      </c>
      <c r="G32" s="5" t="s">
        <v>7</v>
      </c>
      <c r="H32" s="5" t="s">
        <v>26</v>
      </c>
      <c r="I32" s="5" t="s">
        <v>48</v>
      </c>
      <c r="J32" s="5" t="s">
        <v>19</v>
      </c>
    </row>
    <row r="33" spans="1:10" s="6" customFormat="1" ht="19.7" customHeight="1">
      <c r="A33" s="5" t="s">
        <v>24</v>
      </c>
      <c r="B33" s="20">
        <v>46318</v>
      </c>
      <c r="C33" s="5" t="s">
        <v>47</v>
      </c>
      <c r="D33" s="7">
        <v>577</v>
      </c>
      <c r="E33" s="8">
        <v>14.65</v>
      </c>
      <c r="F33" s="5" t="s">
        <v>17</v>
      </c>
      <c r="G33" s="5" t="s">
        <v>7</v>
      </c>
      <c r="H33" s="5" t="s">
        <v>26</v>
      </c>
      <c r="I33" s="5" t="s">
        <v>49</v>
      </c>
      <c r="J33" s="5"/>
    </row>
    <row r="34" spans="1:10" s="6" customFormat="1" ht="19.7" customHeight="1">
      <c r="A34" s="5" t="s">
        <v>24</v>
      </c>
      <c r="B34" s="20">
        <v>46321</v>
      </c>
      <c r="C34" s="5" t="s">
        <v>50</v>
      </c>
      <c r="D34" s="7">
        <v>68</v>
      </c>
      <c r="E34" s="8">
        <v>14.6</v>
      </c>
      <c r="F34" s="5" t="s">
        <v>17</v>
      </c>
      <c r="G34" s="5" t="s">
        <v>7</v>
      </c>
      <c r="H34" s="5" t="s">
        <v>26</v>
      </c>
      <c r="I34" s="5" t="s">
        <v>51</v>
      </c>
      <c r="J34" s="5"/>
    </row>
    <row r="35" spans="1:10" s="6" customFormat="1" ht="19.7" customHeight="1">
      <c r="A35" s="5" t="s">
        <v>24</v>
      </c>
      <c r="B35" s="20">
        <v>46321</v>
      </c>
      <c r="C35" s="5" t="s">
        <v>50</v>
      </c>
      <c r="D35" s="7">
        <v>43</v>
      </c>
      <c r="E35" s="8">
        <v>14.6</v>
      </c>
      <c r="F35" s="5" t="s">
        <v>17</v>
      </c>
      <c r="G35" s="5" t="s">
        <v>7</v>
      </c>
      <c r="H35" s="5" t="s">
        <v>26</v>
      </c>
      <c r="I35" s="5" t="s">
        <v>52</v>
      </c>
      <c r="J35" s="5"/>
    </row>
    <row r="36" spans="1:10" s="6" customFormat="1" ht="19.7" customHeight="1">
      <c r="A36" s="5" t="s">
        <v>24</v>
      </c>
      <c r="B36" s="20">
        <v>46321</v>
      </c>
      <c r="C36" s="5" t="s">
        <v>50</v>
      </c>
      <c r="D36" s="7">
        <v>285</v>
      </c>
      <c r="E36" s="8">
        <v>14.6</v>
      </c>
      <c r="F36" s="5" t="s">
        <v>17</v>
      </c>
      <c r="G36" s="5" t="s">
        <v>7</v>
      </c>
      <c r="H36" s="5" t="s">
        <v>26</v>
      </c>
      <c r="I36" s="5" t="s">
        <v>53</v>
      </c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s="6" customFormat="1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5"/>
      <c r="B669" s="20"/>
      <c r="C669" s="5"/>
      <c r="D669" s="7"/>
      <c r="E669" s="8"/>
      <c r="F669" s="5"/>
      <c r="G669" s="5"/>
      <c r="H669" s="5"/>
      <c r="I669" s="5"/>
      <c r="J669" s="5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21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A883" s="14"/>
      <c r="B883" s="15"/>
      <c r="C883" s="14"/>
      <c r="D883" s="16"/>
      <c r="E883" s="17"/>
      <c r="F883" s="14"/>
      <c r="G883" s="14"/>
      <c r="H883" s="14"/>
      <c r="I883" s="14"/>
      <c r="J883" s="14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  <row r="934" spans="3:3" ht="19.7" customHeight="1">
      <c r="C934" s="19"/>
    </row>
  </sheetData>
  <mergeCells count="3">
    <mergeCell ref="A17:D17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2026-10-26T09:43:49Z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