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Raute 2026\"/>
    </mc:Choice>
  </mc:AlternateContent>
  <xr:revisionPtr revIDLastSave="0" documentId="8_{1A6AA6E1-5D75-4BEE-9464-1DD66AE2E6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l="1"/>
  <c r="E10" i="1" a="1"/>
  <c r="E10" i="1" s="1"/>
  <c r="G9" i="1"/>
  <c r="D10" i="1"/>
  <c r="B11" i="1"/>
  <c r="D9" i="1"/>
  <c r="E9" i="1" s="1" a="1"/>
  <c r="E9" i="1" s="1"/>
  <c r="E11" i="1" l="1" a="1"/>
  <c r="E11" i="1" s="1"/>
  <c r="G11" i="1"/>
  <c r="B12" i="1"/>
  <c r="D11" i="1"/>
  <c r="E12" i="1" l="1" a="1"/>
  <c r="E12" i="1" s="1"/>
  <c r="G12" i="1"/>
  <c r="D12" i="1"/>
  <c r="B13" i="1"/>
  <c r="E13" i="1" l="1" a="1"/>
  <c r="E13" i="1" s="1"/>
  <c r="D13" i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<sst xmlns="http://schemas.openxmlformats.org/spreadsheetml/2006/main" count="137" uniqueCount="51">
  <si>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</si>
  <si>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</si>
  <si>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</si>
  <si>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</si>
  <si>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</si>
  <si>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</si>
  <si>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</si>
  <si>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</si>
  <si>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</si>
  <si>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</si>
  <si>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</si>
  <si>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</si>
  <si>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</si>
  <si>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</si>
  <si>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</si>
  <si>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</si>
  <si>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</si>
  <si>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</si>
  <si>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</si>
  <si>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</si>
  <si>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</si>
  <si>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</si>
  <si>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</si>
  <si>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</si>
  <si>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</si>
  <si>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</si>
  <si>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</si>
  <si>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13.15.10</t>
  </si>
  <si>
    <t>000412632</t>
  </si>
  <si>
    <t>000412631</t>
  </si>
  <si>
    <t>16.14.51</t>
  </si>
  <si>
    <t>000614452</t>
  </si>
  <si>
    <t>17.14.38</t>
  </si>
  <si>
    <t>000724184</t>
  </si>
  <si>
    <t>17.35.39</t>
  </si>
  <si>
    <t>000756286</t>
  </si>
  <si>
    <t>11.34.06</t>
  </si>
  <si>
    <t>000252215</t>
  </si>
  <si>
    <t>000252214</t>
  </si>
  <si>
    <t>11.48.07</t>
  </si>
  <si>
    <t>000271379</t>
  </si>
  <si>
    <t>15.09.32</t>
  </si>
  <si>
    <t>000473084</t>
  </si>
  <si>
    <t>15.16.29</t>
  </si>
  <si>
    <t>000480630</t>
  </si>
  <si>
    <t>15.47.03</t>
  </si>
  <si>
    <t>000522945</t>
  </si>
  <si>
    <t>16.05.00</t>
  </si>
  <si>
    <t>000618537</t>
  </si>
  <si>
    <t>12.44.50</t>
  </si>
  <si>
    <t>000365274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</si>
</sst>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D35" sqref="D3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46258</v>
      </c>
      <c r="B1" s="25" t="s">
        <v>14</v>
      </c>
      <c r="C1" s="25"/>
      <c r="D1" s="25"/>
      <c r="E1" s="25"/>
      <c r="F1" s="25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2">
        <f>$B$19</f>
        <v>46251</v>
      </c>
      <c r="C9" s="4" t="s">
        <v>26</v>
      </c>
      <c r="D9" s="23">
        <f>SUMIF($B$19:$B$15004,B9,$D$19:$D$15004)</f>
        <v>605</v>
      </c>
      <c r="E9" s="8" cm="1">
        <f t="array" ref="E9">IFERROR(ROUND((SUMPRODUCT(($B$19:$B$15004=B9)*$D$19:$D$15004*$E$19:$E$15004)/D9)-0.0000000001,4),0)</f>
        <v>14.75</v>
      </c>
      <c r="F9" s="5" t="s">
        <v>7</v>
      </c>
      <c r="G9" s="7">
        <f>COUNTIF($B$19:$B$15004,B9)</f>
        <v>5</v>
      </c>
      <c r="I9" s="9"/>
    </row>
    <row r="10" spans="1:9" s="2" customFormat="1" ht="19.7" customHeight="1">
      <c r="A10" s="4" t="s">
        <v>24</v>
      </c>
      <c r="B10" s="20">
        <f>B9+1</f>
        <v>46252</v>
      </c>
      <c r="C10" s="4" t="s">
        <v>26</v>
      </c>
      <c r="D10" s="7">
        <f t="shared" ref="D10:D13" si="0">SUMIF($B$19:$B$15004,B10,$D$19:$D$15004)</f>
        <v>700</v>
      </c>
      <c r="E10" s="8" cm="1">
        <f t="array" ref="E10">IFERROR(ROUND((SUMPRODUCT(($B$19:$B$15004=B10)*$D$19:$D$15004*$E$19:$E$15004)/D10)-0.0000000001,4),0)</f>
        <v>14.721399999999999</v>
      </c>
      <c r="F10" s="5" t="s">
        <v>7</v>
      </c>
      <c r="G10" s="7">
        <f t="shared" ref="G10:G13" si="1">COUNTIF($B$19:$B$15004,B10)</f>
        <v>3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46253</v>
      </c>
      <c r="C11" s="4" t="s">
        <v>26</v>
      </c>
      <c r="D11" s="7">
        <f t="shared" si="0"/>
        <v>700</v>
      </c>
      <c r="E11" s="8" cm="1">
        <f t="array" ref="E11">IFERROR(ROUND((SUMPRODUCT(($B$19:$B$15004=B11)*$D$19:$D$15004*$E$19:$E$15004)/D11)-0.0000000001,4),0)</f>
        <v>14.8</v>
      </c>
      <c r="F11" s="5" t="s">
        <v>7</v>
      </c>
      <c r="G11" s="7">
        <f t="shared" si="1"/>
        <v>3</v>
      </c>
      <c r="I11" s="9"/>
    </row>
    <row r="12" spans="1:9" s="2" customFormat="1" ht="19.7" customHeight="1">
      <c r="A12" s="4" t="s">
        <v>24</v>
      </c>
      <c r="B12" s="20">
        <f t="shared" si="2"/>
        <v>46254</v>
      </c>
      <c r="C12" s="4" t="s">
        <v>26</v>
      </c>
      <c r="D12" s="7">
        <f t="shared" si="0"/>
        <v>67</v>
      </c>
      <c r="E12" s="8" cm="1">
        <f t="array" ref="E12">IFERROR(ROUND((SUMPRODUCT(($B$19:$B$15004=B12)*$D$19:$D$15004*$E$19:$E$15004)/D12)-0.0000000001,4),0)</f>
        <v>14.7</v>
      </c>
      <c r="F12" s="5" t="s">
        <v>7</v>
      </c>
      <c r="G12" s="7">
        <f t="shared" si="1"/>
        <v>1</v>
      </c>
      <c r="I12" s="9"/>
    </row>
    <row r="13" spans="1:9" s="2" customFormat="1" ht="19.7" customHeight="1">
      <c r="A13" s="4" t="s">
        <v>24</v>
      </c>
      <c r="B13" s="20">
        <f t="shared" si="2"/>
        <v>46255</v>
      </c>
      <c r="C13" s="4" t="s">
        <v>26</v>
      </c>
      <c r="D13" s="7">
        <f t="shared" si="0"/>
        <v>700</v>
      </c>
      <c r="E13" s="8" cm="1">
        <f t="array" ref="E13">IFERROR(ROUND((SUMPRODUCT(($B$19:$B$15004=B13)*$D$19:$D$15004*$E$19:$E$15004)/D13)-0.0000000001,4),0)</f>
        <v>14.8</v>
      </c>
      <c r="F13" s="5" t="s">
        <v>7</v>
      </c>
      <c r="G13" s="7">
        <f t="shared" si="1"/>
        <v>1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4" t="s">
        <v>15</v>
      </c>
      <c r="B16" s="24"/>
      <c r="C16" s="24"/>
      <c r="D16" s="24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46251</v>
      </c>
      <c r="C19" s="5" t="s">
        <v>27</v>
      </c>
      <c r="D19" s="7">
        <v>54</v>
      </c>
      <c r="E19" s="8">
        <v>14.75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46251</v>
      </c>
      <c r="C20" s="5" t="s">
        <v>27</v>
      </c>
      <c r="D20" s="7">
        <v>80</v>
      </c>
      <c r="E20" s="8">
        <v>14.75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46251</v>
      </c>
      <c r="C21" s="5" t="s">
        <v>30</v>
      </c>
      <c r="D21" s="7">
        <v>61</v>
      </c>
      <c r="E21" s="8">
        <v>14.75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24</v>
      </c>
      <c r="B22" s="20">
        <v>46251</v>
      </c>
      <c r="C22" s="5" t="s">
        <v>32</v>
      </c>
      <c r="D22" s="7">
        <v>70</v>
      </c>
      <c r="E22" s="8">
        <v>14.75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24</v>
      </c>
      <c r="B23" s="20">
        <v>46251</v>
      </c>
      <c r="C23" s="5" t="s">
        <v>34</v>
      </c>
      <c r="D23" s="7">
        <v>340</v>
      </c>
      <c r="E23" s="8">
        <v>14.75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24</v>
      </c>
      <c r="B24" s="20">
        <v>46252</v>
      </c>
      <c r="C24" s="5" t="s">
        <v>36</v>
      </c>
      <c r="D24" s="7">
        <v>370</v>
      </c>
      <c r="E24" s="8">
        <v>14.75</v>
      </c>
      <c r="F24" s="5" t="s">
        <v>17</v>
      </c>
      <c r="G24" s="5" t="s">
        <v>7</v>
      </c>
      <c r="H24" s="5" t="s">
        <v>26</v>
      </c>
      <c r="I24" s="5" t="s">
        <v>37</v>
      </c>
      <c r="J24" s="5" t="s">
        <v>19</v>
      </c>
    </row>
    <row r="25" spans="1:10" s="6" customFormat="1" ht="19.7" customHeight="1">
      <c r="A25" s="5" t="s">
        <v>24</v>
      </c>
      <c r="B25" s="20">
        <v>46252</v>
      </c>
      <c r="C25" s="5" t="s">
        <v>36</v>
      </c>
      <c r="D25" s="7">
        <v>130</v>
      </c>
      <c r="E25" s="8">
        <v>14.75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24</v>
      </c>
      <c r="B26" s="20">
        <v>46252</v>
      </c>
      <c r="C26" s="5" t="s">
        <v>39</v>
      </c>
      <c r="D26" s="7">
        <v>200</v>
      </c>
      <c r="E26" s="8">
        <v>14.65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24</v>
      </c>
      <c r="B27" s="20">
        <v>46253</v>
      </c>
      <c r="C27" s="5" t="s">
        <v>41</v>
      </c>
      <c r="D27" s="7">
        <v>482</v>
      </c>
      <c r="E27" s="8">
        <v>14.8</v>
      </c>
      <c r="F27" s="5" t="s">
        <v>17</v>
      </c>
      <c r="G27" s="5" t="s">
        <v>7</v>
      </c>
      <c r="H27" s="5" t="s">
        <v>26</v>
      </c>
      <c r="I27" s="5" t="s">
        <v>42</v>
      </c>
      <c r="J27" s="5" t="s">
        <v>19</v>
      </c>
    </row>
    <row r="28" spans="1:10" s="6" customFormat="1" ht="19.7" customHeight="1">
      <c r="A28" s="5" t="s">
        <v>24</v>
      </c>
      <c r="B28" s="20">
        <v>46253</v>
      </c>
      <c r="C28" s="5" t="s">
        <v>43</v>
      </c>
      <c r="D28" s="7">
        <v>77</v>
      </c>
      <c r="E28" s="8">
        <v>14.8</v>
      </c>
      <c r="F28" s="5" t="s">
        <v>17</v>
      </c>
      <c r="G28" s="5" t="s">
        <v>7</v>
      </c>
      <c r="H28" s="5" t="s">
        <v>26</v>
      </c>
      <c r="I28" s="5" t="s">
        <v>44</v>
      </c>
      <c r="J28" s="5" t="s">
        <v>19</v>
      </c>
    </row>
    <row r="29" spans="1:10" s="6" customFormat="1" ht="19.7" customHeight="1">
      <c r="A29" s="5" t="s">
        <v>24</v>
      </c>
      <c r="B29" s="20">
        <v>46253</v>
      </c>
      <c r="C29" s="5" t="s">
        <v>45</v>
      </c>
      <c r="D29" s="7">
        <v>141</v>
      </c>
      <c r="E29" s="8">
        <v>14.8</v>
      </c>
      <c r="F29" s="5" t="s">
        <v>17</v>
      </c>
      <c r="G29" s="5" t="s">
        <v>7</v>
      </c>
      <c r="H29" s="5" t="s">
        <v>26</v>
      </c>
      <c r="I29" s="5" t="s">
        <v>46</v>
      </c>
      <c r="J29" s="5" t="s">
        <v>19</v>
      </c>
    </row>
    <row r="30" spans="1:10" s="6" customFormat="1" ht="19.7" customHeight="1">
      <c r="A30" s="5" t="s">
        <v>24</v>
      </c>
      <c r="B30" s="20">
        <v>46254</v>
      </c>
      <c r="C30" s="5" t="s">
        <v>47</v>
      </c>
      <c r="D30" s="7">
        <v>67</v>
      </c>
      <c r="E30" s="8">
        <v>14.7</v>
      </c>
      <c r="F30" s="5" t="s">
        <v>17</v>
      </c>
      <c r="G30" s="5" t="s">
        <v>7</v>
      </c>
      <c r="H30" s="5" t="s">
        <v>26</v>
      </c>
      <c r="I30" s="5" t="s">
        <v>48</v>
      </c>
      <c r="J30" s="5" t="s">
        <v>19</v>
      </c>
    </row>
    <row r="31" spans="1:10" s="6" customFormat="1" ht="19.7" customHeight="1">
      <c r="A31" s="5" t="s">
        <v>24</v>
      </c>
      <c r="B31" s="20">
        <v>46255</v>
      </c>
      <c r="C31" s="5" t="s">
        <v>49</v>
      </c>
      <c r="D31" s="7">
        <v>700</v>
      </c>
      <c r="E31" s="8">
        <v>14.8</v>
      </c>
      <c r="F31" s="5" t="s">
        <v>17</v>
      </c>
      <c r="G31" s="5" t="s">
        <v>7</v>
      </c>
      <c r="H31" s="5" t="s">
        <v>26</v>
      </c>
      <c r="I31" s="5" t="s">
        <v>50</v>
      </c>
      <c r="J31" s="5" t="s">
        <v>19</v>
      </c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2026-08-24T09:59:53Z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