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Raute 2026\"/>
    </mc:Choice>
  </mc:AlternateContent>
  <xr:revisionPtr revIDLastSave="0" documentId="8_{7606911B-A42F-42D0-A2E4-D0DC3BD86A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<sst xmlns="http://schemas.openxmlformats.org/spreadsheetml/2006/main" count="123" uniqueCount="47">
  <si>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</si>
  <si>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</si>
  <si>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</si>
  <si>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</si>
  <si>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</si>
  <si>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</si>
  <si>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</si>
  <si>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</si>
  <si>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</si>
  <si>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</si>
  <si>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</si>
  <si>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</si>
  <si>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</si>
  <si>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</si>
  <si>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</si>
  <si>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</si>
  <si>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</si>
  <si>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</si>
  <si>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</si>
  <si>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</si>
  <si>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</si>
  <si>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</si>
  <si>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</si>
  <si>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</si>
  <si>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</si>
  <si>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</si>
  <si>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</si>
  <si>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10.07.42</t>
  </si>
  <si>
    <t>000099115</t>
  </si>
  <si>
    <t>13.49.46</t>
  </si>
  <si>
    <t>000458033</t>
  </si>
  <si>
    <t>15.48.22</t>
  </si>
  <si>
    <t>000596814</t>
  </si>
  <si>
    <t>17.32.21</t>
  </si>
  <si>
    <t>000784399</t>
  </si>
  <si>
    <t>000784398</t>
  </si>
  <si>
    <t>11.55.59</t>
  </si>
  <si>
    <t>000313939</t>
  </si>
  <si>
    <t>000313938</t>
  </si>
  <si>
    <t>15.19.29</t>
  </si>
  <si>
    <t>000485835</t>
  </si>
  <si>
    <t>14.47.32</t>
  </si>
  <si>
    <t>000517731</t>
  </si>
  <si>
    <t>16.27.31</t>
  </si>
  <si>
    <t>000611426</t>
  </si>
  <si>
    <t>17.20.19</t>
  </si>
  <si>
    <t>000722616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</si>
</sst>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topLeftCell="A6" zoomScale="90" zoomScaleNormal="90" workbookViewId="0">
      <selection activeCell="D15" sqref="D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46202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46195</v>
      </c>
      <c r="C9" s="4" t="s">
        <v>26</v>
      </c>
      <c r="D9" s="24">
        <f>SUMIF($B$19:$B$15004,B9,$D$19:$D$15004)</f>
        <v>419</v>
      </c>
      <c r="E9" s="22" cm="1">
        <f t="array" ref="E9">ROUND((SUMPRODUCT((B19:B933=B9)*D19:D933*E19:E933)/D9)-0.0000000001,4)</f>
        <v>15.848800000000001</v>
      </c>
      <c r="F9" s="5" t="s">
        <v>7</v>
      </c>
      <c r="G9" s="7">
        <f>COUNTIF($B$19:$B$15004,B9)</f>
        <v>5</v>
      </c>
      <c r="I9" s="9"/>
    </row>
    <row r="10" spans="1:9" s="2" customFormat="1" ht="19.7" customHeight="1">
      <c r="A10" s="4" t="s">
        <v>24</v>
      </c>
      <c r="B10" s="20">
        <f>B9+1</f>
        <v>46196</v>
      </c>
      <c r="C10" s="4" t="s">
        <v>26</v>
      </c>
      <c r="D10" s="7">
        <f t="shared" ref="D10:D13" si="0">SUMIF($B$19:$B$15004,B10,$D$19:$D$15004)</f>
        <v>400</v>
      </c>
      <c r="E10" s="8" cm="1">
        <f t="array" ref="E10">ROUND((SUMPRODUCT((B20:B15005=B10)*D20:D15005*E20:E15005)/D10)-0.0000000001,4)</f>
        <v>15.5</v>
      </c>
      <c r="F10" s="5" t="s">
        <v>7</v>
      </c>
      <c r="G10" s="7">
        <f t="shared" ref="G10:G13" si="1">COUNTIF($B$19:$B$15004,B10)</f>
        <v>2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46197</v>
      </c>
      <c r="C11" s="4" t="s">
        <v>26</v>
      </c>
      <c r="D11" s="7">
        <f t="shared" si="0"/>
        <v>400</v>
      </c>
      <c r="E11" s="8" cm="1">
        <f t="array" ref="E11">ROUND((SUMPRODUCT((B21:B15006=B11)*D21:D15006*E21:E15006)/D11)-0.0000000001,4)</f>
        <v>15.45</v>
      </c>
      <c r="F11" s="5" t="s">
        <v>7</v>
      </c>
      <c r="G11" s="7">
        <f t="shared" si="1"/>
        <v>1</v>
      </c>
      <c r="I11" s="9"/>
    </row>
    <row r="12" spans="1:9" s="2" customFormat="1" ht="19.7" customHeight="1">
      <c r="A12" s="4" t="s">
        <v>24</v>
      </c>
      <c r="B12" s="20">
        <f t="shared" si="2"/>
        <v>46198</v>
      </c>
      <c r="C12" s="4" t="s">
        <v>26</v>
      </c>
      <c r="D12" s="7">
        <f t="shared" si="0"/>
        <v>400</v>
      </c>
      <c r="E12" s="8" cm="1">
        <f t="array" ref="E12">ROUND((SUMPRODUCT((B22:B15007=B12)*D22:D15007*E22:E15007)/D12)-0.0000000001,4)</f>
        <v>15.75</v>
      </c>
      <c r="F12" s="5" t="s">
        <v>7</v>
      </c>
      <c r="G12" s="7">
        <f t="shared" si="1"/>
        <v>1</v>
      </c>
      <c r="I12" s="9"/>
    </row>
    <row r="13" spans="1:9" s="2" customFormat="1" ht="19.7" customHeight="1">
      <c r="A13" s="4" t="s">
        <v>24</v>
      </c>
      <c r="B13" s="20">
        <f t="shared" si="2"/>
        <v>46199</v>
      </c>
      <c r="C13" s="4" t="s">
        <v>26</v>
      </c>
      <c r="D13" s="7">
        <f t="shared" si="0"/>
        <v>374</v>
      </c>
      <c r="E13" s="8" cm="1">
        <f t="array" ref="E13">IFERROR(ROUND((SUMPRODUCT((B23:B15008=B13)*D23:D15008*E23:E15008)/D13)-0.0000000001,4),0)</f>
        <v>15.65</v>
      </c>
      <c r="F13" s="5" t="s">
        <v>7</v>
      </c>
      <c r="G13" s="7">
        <f t="shared" si="1"/>
        <v>2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46195</v>
      </c>
      <c r="C19" s="5" t="s">
        <v>27</v>
      </c>
      <c r="D19" s="7">
        <v>375</v>
      </c>
      <c r="E19" s="8">
        <v>15.85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46195</v>
      </c>
      <c r="C20" s="5" t="s">
        <v>29</v>
      </c>
      <c r="D20" s="7">
        <v>25</v>
      </c>
      <c r="E20" s="8">
        <v>15.85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46195</v>
      </c>
      <c r="C21" s="5" t="s">
        <v>31</v>
      </c>
      <c r="D21" s="7">
        <v>10</v>
      </c>
      <c r="E21" s="8">
        <v>15.8</v>
      </c>
      <c r="F21" s="5" t="s">
        <v>17</v>
      </c>
      <c r="G21" s="5" t="s">
        <v>7</v>
      </c>
      <c r="H21" s="5" t="s">
        <v>26</v>
      </c>
      <c r="I21" s="5" t="s">
        <v>32</v>
      </c>
      <c r="J21" s="5" t="s">
        <v>19</v>
      </c>
    </row>
    <row r="22" spans="1:10" s="6" customFormat="1" ht="19.7" customHeight="1">
      <c r="A22" s="5" t="s">
        <v>24</v>
      </c>
      <c r="B22" s="20">
        <v>46195</v>
      </c>
      <c r="C22" s="5" t="s">
        <v>33</v>
      </c>
      <c r="D22" s="7">
        <v>2</v>
      </c>
      <c r="E22" s="8">
        <v>15.85</v>
      </c>
      <c r="F22" s="5" t="s">
        <v>17</v>
      </c>
      <c r="G22" s="5" t="s">
        <v>7</v>
      </c>
      <c r="H22" s="5" t="s">
        <v>26</v>
      </c>
      <c r="I22" s="5" t="s">
        <v>34</v>
      </c>
      <c r="J22" s="5" t="s">
        <v>19</v>
      </c>
    </row>
    <row r="23" spans="1:10" s="6" customFormat="1" ht="19.7" customHeight="1">
      <c r="A23" s="5" t="s">
        <v>24</v>
      </c>
      <c r="B23" s="20">
        <v>46195</v>
      </c>
      <c r="C23" s="5" t="s">
        <v>33</v>
      </c>
      <c r="D23" s="7">
        <v>7</v>
      </c>
      <c r="E23" s="8">
        <v>15.85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46196</v>
      </c>
      <c r="C24" s="5" t="s">
        <v>36</v>
      </c>
      <c r="D24" s="7">
        <v>370</v>
      </c>
      <c r="E24" s="8">
        <v>15.5</v>
      </c>
      <c r="F24" s="5" t="s">
        <v>17</v>
      </c>
      <c r="G24" s="5" t="s">
        <v>7</v>
      </c>
      <c r="H24" s="5" t="s">
        <v>26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46196</v>
      </c>
      <c r="C25" s="5" t="s">
        <v>36</v>
      </c>
      <c r="D25" s="7">
        <v>30</v>
      </c>
      <c r="E25" s="8">
        <v>15.5</v>
      </c>
      <c r="F25" s="5" t="s">
        <v>17</v>
      </c>
      <c r="G25" s="5" t="s">
        <v>7</v>
      </c>
      <c r="H25" s="5" t="s">
        <v>26</v>
      </c>
      <c r="I25" s="5" t="s">
        <v>38</v>
      </c>
      <c r="J25" s="5" t="s">
        <v>19</v>
      </c>
    </row>
    <row r="26" spans="1:10" s="6" customFormat="1" ht="19.7" customHeight="1">
      <c r="A26" s="5" t="s">
        <v>24</v>
      </c>
      <c r="B26" s="20">
        <v>46197</v>
      </c>
      <c r="C26" s="5" t="s">
        <v>39</v>
      </c>
      <c r="D26" s="7">
        <v>400</v>
      </c>
      <c r="E26" s="8">
        <v>15.45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46198</v>
      </c>
      <c r="C27" s="5" t="s">
        <v>41</v>
      </c>
      <c r="D27" s="7">
        <v>400</v>
      </c>
      <c r="E27" s="8">
        <v>15.75</v>
      </c>
      <c r="F27" s="5" t="s">
        <v>17</v>
      </c>
      <c r="G27" s="5" t="s">
        <v>7</v>
      </c>
      <c r="H27" s="5" t="s">
        <v>26</v>
      </c>
      <c r="I27" s="5" t="s">
        <v>42</v>
      </c>
      <c r="J27" s="5" t="s">
        <v>19</v>
      </c>
    </row>
    <row r="28" spans="1:10" s="6" customFormat="1" ht="19.7" customHeight="1">
      <c r="A28" s="5" t="s">
        <v>24</v>
      </c>
      <c r="B28" s="20">
        <v>46199</v>
      </c>
      <c r="C28" s="5" t="s">
        <v>43</v>
      </c>
      <c r="D28" s="7">
        <v>253</v>
      </c>
      <c r="E28" s="8">
        <v>15.65</v>
      </c>
      <c r="F28" s="5" t="s">
        <v>17</v>
      </c>
      <c r="G28" s="5" t="s">
        <v>7</v>
      </c>
      <c r="H28" s="5" t="s">
        <v>26</v>
      </c>
      <c r="I28" s="5" t="s">
        <v>44</v>
      </c>
      <c r="J28" s="5" t="s">
        <v>19</v>
      </c>
    </row>
    <row r="29" spans="1:10" s="6" customFormat="1" ht="19.7" customHeight="1">
      <c r="A29" s="5" t="s">
        <v>24</v>
      </c>
      <c r="B29" s="20">
        <v>46199</v>
      </c>
      <c r="C29" s="5" t="s">
        <v>45</v>
      </c>
      <c r="D29" s="7">
        <v>121</v>
      </c>
      <c r="E29" s="8">
        <v>15.65</v>
      </c>
      <c r="F29" s="5" t="s">
        <v>17</v>
      </c>
      <c r="G29" s="5" t="s">
        <v>7</v>
      </c>
      <c r="H29" s="5" t="s">
        <v>26</v>
      </c>
      <c r="I29" s="5" t="s">
        <v>46</v>
      </c>
      <c r="J29" s="5" t="s">
        <v>19</v>
      </c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2026-06-29T07:51:18Z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