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Raute 2026\"/>
    </mc:Choice>
  </mc:AlternateContent>
  <xr:revisionPtr revIDLastSave="0" documentId="8_{D0E1F2F3-B8FE-4B78-9418-FFD4047EE07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AU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l="1"/>
  <c r="B10" i="1"/>
  <c r="G10" i="1" s="1"/>
  <c r="G9" i="1" l="1"/>
  <c r="D10" i="1"/>
  <c r="E10" i="1" s="1" a="1"/>
  <c r="E10" i="1" s="1"/>
  <c r="B11" i="1"/>
  <c r="D9" i="1"/>
  <c r="E9" i="1" s="1" a="1"/>
  <c r="E9" i="1" s="1"/>
  <c r="G11" i="1" l="1"/>
  <c r="E11" i="1" a="1"/>
  <c r="E11" i="1" s="1"/>
  <c r="B12" i="1"/>
  <c r="D11" i="1"/>
  <c r="G12" i="1" l="1"/>
  <c r="E12" i="1" a="1"/>
  <c r="E12" i="1" s="1"/>
  <c r="D12" i="1"/>
  <c r="B13" i="1"/>
  <c r="E13" i="1" l="1" a="1"/>
  <c r="E13" i="1" s="1"/>
  <c r="D13" i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<sst xmlns="http://schemas.openxmlformats.org/spreadsheetml/2006/main" count="123" uniqueCount="47">
  <si>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</si>
  <si>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</si>
  <si>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</si>
  <si>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</si>
  <si>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</si>
  <si>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</si>
  <si>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</si>
  <si>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</si>
  <si>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</si>
  <si>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</si>
  <si>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</si>
  <si>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</si>
  <si>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</si>
  <si>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</si>
  <si>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</si>
  <si>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</si>
  <si>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</si>
  <si>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</si>
  <si>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</si>
  <si>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</si>
  <si>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</si>
  <si>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</si>
  <si>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</si>
  <si>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</si>
  <si>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Raute Oyj</t>
  </si>
  <si>
    <t>743700G00629V99PE435</t>
  </si>
  <si>
    <t>FI0009004741</t>
  </si>
  <si>
    <t>10.38.51</t>
  </si>
  <si>
    <t>000235093</t>
  </si>
  <si>
    <t>11.10.47</t>
  </si>
  <si>
    <t>000316290</t>
  </si>
  <si>
    <t>11.13.03</t>
  </si>
  <si>
    <t>000320490</t>
  </si>
  <si>
    <t>14.44.19</t>
  </si>
  <si>
    <t>000501735</t>
  </si>
  <si>
    <t>000501736</t>
  </si>
  <si>
    <t>13.28.20</t>
  </si>
  <si>
    <t>000410737</t>
  </si>
  <si>
    <t>13.37.00</t>
  </si>
  <si>
    <t>000422189</t>
  </si>
  <si>
    <t>000422190</t>
  </si>
  <si>
    <t>11.05.17</t>
  </si>
  <si>
    <t>000211296</t>
  </si>
  <si>
    <t>11.34.51</t>
  </si>
  <si>
    <t>000265006</t>
  </si>
  <si>
    <t>12.06.20</t>
  </si>
  <si>
    <t>000317802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</si>
</sst>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7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A6" sqref="A6:G6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46195</v>
      </c>
      <c r="B1" s="26" t="s">
        <v>14</v>
      </c>
      <c r="C1" s="26"/>
      <c r="D1" s="26"/>
      <c r="E1" s="26"/>
      <c r="F1" s="26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5" t="s">
        <v>20</v>
      </c>
      <c r="B6" s="25"/>
      <c r="C6" s="25"/>
      <c r="D6" s="25"/>
      <c r="E6" s="25"/>
      <c r="F6" s="25"/>
      <c r="G6" s="25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3">
        <f>$B$19</f>
        <v>46188</v>
      </c>
      <c r="C9" s="4" t="s">
        <v>26</v>
      </c>
      <c r="D9" s="24">
        <f>SUMIF($B$19:$B$15004,B9,$D$19:$D$15004)</f>
        <v>700</v>
      </c>
      <c r="E9" s="22" cm="1">
        <f t="array" ref="E9">ROUND((SUMPRODUCT((B19:B933=B9)*D19:D933*E19:E933)/D9)-0.0000000001,4)</f>
        <v>15</v>
      </c>
      <c r="F9" s="5" t="s">
        <v>7</v>
      </c>
      <c r="G9" s="7">
        <f>COUNTIF($B$19:$B$15004,B9)</f>
        <v>3</v>
      </c>
      <c r="I9" s="9"/>
    </row>
    <row r="10" spans="1:9" s="2" customFormat="1" ht="19.7" customHeight="1">
      <c r="A10" s="4" t="s">
        <v>24</v>
      </c>
      <c r="B10" s="20">
        <f>B9+1</f>
        <v>46189</v>
      </c>
      <c r="C10" s="4" t="s">
        <v>26</v>
      </c>
      <c r="D10" s="7">
        <f t="shared" ref="D10:D13" si="0">SUMIF($B$19:$B$15004,B10,$D$19:$D$15004)</f>
        <v>400</v>
      </c>
      <c r="E10" s="8" cm="1">
        <f t="array" ref="E10">ROUND((SUMPRODUCT((B20:B15005=B10)*D20:D15005*E20:E15005)/D10)-0.0000000001,4)</f>
        <v>15.9</v>
      </c>
      <c r="F10" s="5" t="s">
        <v>7</v>
      </c>
      <c r="G10" s="7">
        <f t="shared" ref="G10:G13" si="1">COUNTIF($B$19:$B$15004,B10)</f>
        <v>2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46190</v>
      </c>
      <c r="C11" s="4" t="s">
        <v>26</v>
      </c>
      <c r="D11" s="7">
        <f t="shared" si="0"/>
        <v>400</v>
      </c>
      <c r="E11" s="8" cm="1">
        <f t="array" ref="E11">ROUND((SUMPRODUCT((B21:B15006=B11)*D21:D15006*E21:E15006)/D11)-0.0000000001,4)</f>
        <v>15.75</v>
      </c>
      <c r="F11" s="5" t="s">
        <v>7</v>
      </c>
      <c r="G11" s="7">
        <f t="shared" si="1"/>
        <v>3</v>
      </c>
      <c r="I11" s="9"/>
    </row>
    <row r="12" spans="1:9" s="2" customFormat="1" ht="19.7" customHeight="1">
      <c r="A12" s="4" t="s">
        <v>24</v>
      </c>
      <c r="B12" s="20">
        <f t="shared" si="2"/>
        <v>46191</v>
      </c>
      <c r="C12" s="4" t="s">
        <v>26</v>
      </c>
      <c r="D12" s="7">
        <f t="shared" si="0"/>
        <v>400</v>
      </c>
      <c r="E12" s="8" cm="1">
        <f t="array" ref="E12">ROUND((SUMPRODUCT((B22:B15007=B12)*D22:D15007*E22:E15007)/D12)-0.0000000001,4)</f>
        <v>15.95</v>
      </c>
      <c r="F12" s="5" t="s">
        <v>7</v>
      </c>
      <c r="G12" s="7">
        <f t="shared" si="1"/>
        <v>3</v>
      </c>
      <c r="I12" s="9"/>
    </row>
    <row r="13" spans="1:9" s="2" customFormat="1" ht="19.7" customHeight="1">
      <c r="A13" s="4" t="s">
        <v>24</v>
      </c>
      <c r="B13" s="20">
        <f t="shared" si="2"/>
        <v>46192</v>
      </c>
      <c r="C13" s="4" t="s">
        <v>26</v>
      </c>
      <c r="D13" s="7">
        <f t="shared" si="0"/>
        <v>0</v>
      </c>
      <c r="E13" s="8" cm="1">
        <f t="array" ref="E13">IFERROR(ROUND((SUMPRODUCT((B23:B15008=B13)*D23:D15008*E23:E15008)/D13)-0.0000000001,4),0)</f>
        <v>0</v>
      </c>
      <c r="F13" s="5" t="s">
        <v>7</v>
      </c>
      <c r="G13" s="7">
        <f t="shared" si="1"/>
        <v>0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5" t="s">
        <v>15</v>
      </c>
      <c r="B16" s="25"/>
      <c r="C16" s="25"/>
      <c r="D16" s="25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46188</v>
      </c>
      <c r="C19" s="5" t="s">
        <v>27</v>
      </c>
      <c r="D19" s="7">
        <v>3</v>
      </c>
      <c r="E19" s="8">
        <v>15</v>
      </c>
      <c r="F19" s="5" t="s">
        <v>17</v>
      </c>
      <c r="G19" s="5" t="s">
        <v>7</v>
      </c>
      <c r="H19" s="5" t="s">
        <v>26</v>
      </c>
      <c r="I19" s="5" t="s">
        <v>28</v>
      </c>
      <c r="J19" s="5" t="s">
        <v>19</v>
      </c>
    </row>
    <row r="20" spans="1:10" s="6" customFormat="1" ht="19.7" customHeight="1">
      <c r="A20" s="5" t="s">
        <v>24</v>
      </c>
      <c r="B20" s="20">
        <v>46188</v>
      </c>
      <c r="C20" s="5" t="s">
        <v>29</v>
      </c>
      <c r="D20" s="7">
        <v>20</v>
      </c>
      <c r="E20" s="8">
        <v>15</v>
      </c>
      <c r="F20" s="5" t="s">
        <v>17</v>
      </c>
      <c r="G20" s="5" t="s">
        <v>7</v>
      </c>
      <c r="H20" s="5" t="s">
        <v>26</v>
      </c>
      <c r="I20" s="5" t="s">
        <v>30</v>
      </c>
      <c r="J20" s="5" t="s">
        <v>19</v>
      </c>
    </row>
    <row r="21" spans="1:10" s="6" customFormat="1" ht="19.7" customHeight="1">
      <c r="A21" s="5" t="s">
        <v>24</v>
      </c>
      <c r="B21" s="20">
        <v>46188</v>
      </c>
      <c r="C21" s="5" t="s">
        <v>31</v>
      </c>
      <c r="D21" s="7">
        <v>677</v>
      </c>
      <c r="E21" s="8">
        <v>15</v>
      </c>
      <c r="F21" s="5" t="s">
        <v>17</v>
      </c>
      <c r="G21" s="5" t="s">
        <v>7</v>
      </c>
      <c r="H21" s="5" t="s">
        <v>26</v>
      </c>
      <c r="I21" s="5" t="s">
        <v>32</v>
      </c>
      <c r="J21" s="5" t="s">
        <v>19</v>
      </c>
    </row>
    <row r="22" spans="1:10" s="6" customFormat="1" ht="19.7" customHeight="1">
      <c r="A22" s="5" t="s">
        <v>24</v>
      </c>
      <c r="B22" s="20">
        <v>46189</v>
      </c>
      <c r="C22" s="5" t="s">
        <v>33</v>
      </c>
      <c r="D22" s="7">
        <v>2</v>
      </c>
      <c r="E22" s="8">
        <v>15.9</v>
      </c>
      <c r="F22" s="5" t="s">
        <v>17</v>
      </c>
      <c r="G22" s="5" t="s">
        <v>7</v>
      </c>
      <c r="H22" s="5" t="s">
        <v>26</v>
      </c>
      <c r="I22" s="5" t="s">
        <v>34</v>
      </c>
      <c r="J22" s="5" t="s">
        <v>19</v>
      </c>
    </row>
    <row r="23" spans="1:10" s="6" customFormat="1" ht="19.7" customHeight="1">
      <c r="A23" s="5" t="s">
        <v>24</v>
      </c>
      <c r="B23" s="20">
        <v>46189</v>
      </c>
      <c r="C23" s="5" t="s">
        <v>33</v>
      </c>
      <c r="D23" s="7">
        <v>398</v>
      </c>
      <c r="E23" s="8">
        <v>15.9</v>
      </c>
      <c r="F23" s="5" t="s">
        <v>17</v>
      </c>
      <c r="G23" s="5" t="s">
        <v>7</v>
      </c>
      <c r="H23" s="5" t="s">
        <v>26</v>
      </c>
      <c r="I23" s="5" t="s">
        <v>35</v>
      </c>
      <c r="J23" s="5" t="s">
        <v>19</v>
      </c>
    </row>
    <row r="24" spans="1:10" s="6" customFormat="1" ht="19.7" customHeight="1">
      <c r="A24" s="5" t="s">
        <v>24</v>
      </c>
      <c r="B24" s="20">
        <v>46190</v>
      </c>
      <c r="C24" s="5" t="s">
        <v>36</v>
      </c>
      <c r="D24" s="7">
        <v>66</v>
      </c>
      <c r="E24" s="8">
        <v>15.75</v>
      </c>
      <c r="F24" s="5" t="s">
        <v>17</v>
      </c>
      <c r="G24" s="5" t="s">
        <v>7</v>
      </c>
      <c r="H24" s="5" t="s">
        <v>26</v>
      </c>
      <c r="I24" s="5" t="s">
        <v>37</v>
      </c>
      <c r="J24" s="5" t="s">
        <v>19</v>
      </c>
    </row>
    <row r="25" spans="1:10" s="6" customFormat="1" ht="19.7" customHeight="1">
      <c r="A25" s="5" t="s">
        <v>24</v>
      </c>
      <c r="B25" s="20">
        <v>46190</v>
      </c>
      <c r="C25" s="5" t="s">
        <v>38</v>
      </c>
      <c r="D25" s="7">
        <v>126</v>
      </c>
      <c r="E25" s="8">
        <v>15.75</v>
      </c>
      <c r="F25" s="5" t="s">
        <v>17</v>
      </c>
      <c r="G25" s="5" t="s">
        <v>7</v>
      </c>
      <c r="H25" s="5" t="s">
        <v>26</v>
      </c>
      <c r="I25" s="5" t="s">
        <v>39</v>
      </c>
      <c r="J25" s="5" t="s">
        <v>19</v>
      </c>
    </row>
    <row r="26" spans="1:10" s="6" customFormat="1" ht="19.7" customHeight="1">
      <c r="A26" s="5" t="s">
        <v>24</v>
      </c>
      <c r="B26" s="20">
        <v>46190</v>
      </c>
      <c r="C26" s="5" t="s">
        <v>38</v>
      </c>
      <c r="D26" s="7">
        <v>208</v>
      </c>
      <c r="E26" s="8">
        <v>15.75</v>
      </c>
      <c r="F26" s="5" t="s">
        <v>17</v>
      </c>
      <c r="G26" s="5" t="s">
        <v>7</v>
      </c>
      <c r="H26" s="5" t="s">
        <v>26</v>
      </c>
      <c r="I26" s="5" t="s">
        <v>40</v>
      </c>
      <c r="J26" s="5" t="s">
        <v>19</v>
      </c>
    </row>
    <row r="27" spans="1:10" s="6" customFormat="1" ht="19.7" customHeight="1">
      <c r="A27" s="5" t="s">
        <v>24</v>
      </c>
      <c r="B27" s="20">
        <v>46191</v>
      </c>
      <c r="C27" s="5" t="s">
        <v>41</v>
      </c>
      <c r="D27" s="7">
        <v>32</v>
      </c>
      <c r="E27" s="8">
        <v>15.95</v>
      </c>
      <c r="F27" s="5" t="s">
        <v>17</v>
      </c>
      <c r="G27" s="5" t="s">
        <v>7</v>
      </c>
      <c r="H27" s="5" t="s">
        <v>26</v>
      </c>
      <c r="I27" s="5" t="s">
        <v>42</v>
      </c>
      <c r="J27" s="5" t="s">
        <v>19</v>
      </c>
    </row>
    <row r="28" spans="1:10" s="6" customFormat="1" ht="19.7" customHeight="1">
      <c r="A28" s="5" t="s">
        <v>24</v>
      </c>
      <c r="B28" s="20">
        <v>46191</v>
      </c>
      <c r="C28" s="5" t="s">
        <v>43</v>
      </c>
      <c r="D28" s="7">
        <v>8</v>
      </c>
      <c r="E28" s="8">
        <v>15.95</v>
      </c>
      <c r="F28" s="5" t="s">
        <v>17</v>
      </c>
      <c r="G28" s="5" t="s">
        <v>7</v>
      </c>
      <c r="H28" s="5" t="s">
        <v>26</v>
      </c>
      <c r="I28" s="5" t="s">
        <v>44</v>
      </c>
      <c r="J28" s="5" t="s">
        <v>19</v>
      </c>
    </row>
    <row r="29" spans="1:10" s="6" customFormat="1" ht="19.7" customHeight="1">
      <c r="A29" s="5" t="s">
        <v>24</v>
      </c>
      <c r="B29" s="20">
        <v>46191</v>
      </c>
      <c r="C29" s="5" t="s">
        <v>45</v>
      </c>
      <c r="D29" s="7">
        <v>360</v>
      </c>
      <c r="E29" s="8">
        <v>15.95</v>
      </c>
      <c r="F29" s="5" t="s">
        <v>17</v>
      </c>
      <c r="G29" s="5" t="s">
        <v>7</v>
      </c>
      <c r="H29" s="5" t="s">
        <v>26</v>
      </c>
      <c r="I29" s="5" t="s">
        <v>46</v>
      </c>
      <c r="J29" s="5" t="s">
        <v>19</v>
      </c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RAUTE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2026-06-22T09:26:21Z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