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Fodelia 2026\"/>
    </mc:Choice>
  </mc:AlternateContent>
  <xr:revisionPtr revIDLastSave="0" documentId="8_{D17A5B4E-4BBA-49EA-851C-DFCD409D9AA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s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<sst xmlns="http://schemas.openxmlformats.org/spreadsheetml/2006/main" count="151" uniqueCount="52">
  <si>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</si>
  <si>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</si>
  <si>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</si>
  <si>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</si>
  <si>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</si>
  <si>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</si>
  <si>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</si>
  <si>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</si>
  <si>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</si>
  <si>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</si>
  <si>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</si>
  <si>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</si>
  <si>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</si>
  <si>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</si>
  <si>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</si>
  <si>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</si>
  <si>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</si>
  <si>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</si>
  <si>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</si>
  <si>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</si>
  <si>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</si>
  <si>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</si>
  <si>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</si>
  <si>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</si>
  <si>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Fodelia Oyj</t>
  </si>
  <si>
    <t>FI4000400262</t>
  </si>
  <si>
    <t>74370039UWTZD559OV41 </t>
  </si>
  <si>
    <t>FSME</t>
  </si>
  <si>
    <t>13.48.29</t>
  </si>
  <si>
    <t>000559516</t>
  </si>
  <si>
    <t>000559515</t>
  </si>
  <si>
    <t>14.43.33</t>
  </si>
  <si>
    <t>000643292</t>
  </si>
  <si>
    <t>16.28.51</t>
  </si>
  <si>
    <t>000797868</t>
  </si>
  <si>
    <t>16.03.15</t>
  </si>
  <si>
    <t>000709456</t>
  </si>
  <si>
    <t>000709455</t>
  </si>
  <si>
    <t>000709457</t>
  </si>
  <si>
    <t>17.06.56</t>
  </si>
  <si>
    <t>000843833</t>
  </si>
  <si>
    <t>10.33.42</t>
  </si>
  <si>
    <t>000162141</t>
  </si>
  <si>
    <t>000162140</t>
  </si>
  <si>
    <t>000162139</t>
  </si>
  <si>
    <t>10.33.51</t>
  </si>
  <si>
    <t>000162528</t>
  </si>
  <si>
    <t>12.59.54</t>
  </si>
  <si>
    <t>000528357</t>
  </si>
  <si>
    <t>15.00.27</t>
  </si>
  <si>
    <t>000688116</t>
  </si>
  <si>
    <t>000688115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</si>
</sst>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6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J28" sqref="J28:J33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46160</v>
      </c>
      <c r="B1" s="25" t="s">
        <v>14</v>
      </c>
      <c r="C1" s="25"/>
      <c r="D1" s="25"/>
      <c r="E1" s="25"/>
      <c r="F1" s="25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4" t="s">
        <v>20</v>
      </c>
      <c r="B6" s="24"/>
      <c r="C6" s="24"/>
      <c r="D6" s="24"/>
      <c r="E6" s="24"/>
      <c r="F6" s="24"/>
      <c r="G6" s="24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2">
        <f>$B$19</f>
        <v>46153</v>
      </c>
      <c r="C9" s="5" t="s">
        <v>25</v>
      </c>
      <c r="D9" s="23">
        <f>SUMIF($B$19:$B$15004,B9,$D$19:$D$15004)</f>
        <v>1200</v>
      </c>
      <c r="E9" s="8" cm="1">
        <f t="array" ref="E9">IFERROR(ROUND((SUMPRODUCT(($B$19:$B$15004=B9)*$D$19:$D$15004*$E$19:$E$15004)/D9)-0.0000000001,4),0)</f>
        <v>4.79</v>
      </c>
      <c r="F9" s="5" t="s">
        <v>7</v>
      </c>
      <c r="G9" s="7">
        <f>COUNTIF($B$19:$B$15004,B9)</f>
        <v>4</v>
      </c>
      <c r="I9" s="9"/>
    </row>
    <row r="10" spans="1:9" s="2" customFormat="1" ht="19.7" customHeight="1">
      <c r="A10" s="4" t="s">
        <v>24</v>
      </c>
      <c r="B10" s="20">
        <f>B9+1</f>
        <v>46154</v>
      </c>
      <c r="C10" s="5" t="s">
        <v>25</v>
      </c>
      <c r="D10" s="7">
        <f t="shared" ref="D10:D13" si="0">SUMIF($B$19:$B$15004,B10,$D$19:$D$15004)</f>
        <v>1200</v>
      </c>
      <c r="E10" s="8" cm="1">
        <f t="array" ref="E10">IFERROR(ROUND((SUMPRODUCT(($B$19:$B$15004=B10)*$D$19:$D$15004*$E$19:$E$15004)/D10)-0.0000000001,4),0)</f>
        <v>4.8099999999999996</v>
      </c>
      <c r="F10" s="5" t="s">
        <v>7</v>
      </c>
      <c r="G10" s="7">
        <f t="shared" ref="G10:G13" si="1">COUNTIF($B$19:$B$15004,B10)</f>
        <v>4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46155</v>
      </c>
      <c r="C11" s="5" t="s">
        <v>25</v>
      </c>
      <c r="D11" s="7">
        <f t="shared" si="0"/>
        <v>1200</v>
      </c>
      <c r="E11" s="8" cm="1">
        <f t="array" ref="E11">IFERROR(ROUND((SUMPRODUCT(($B$19:$B$15004=B11)*$D$19:$D$15004*$E$19:$E$15004)/D11)-0.0000000001,4),0)</f>
        <v>4.83</v>
      </c>
      <c r="F11" s="5" t="s">
        <v>7</v>
      </c>
      <c r="G11" s="7">
        <f t="shared" si="1"/>
        <v>4</v>
      </c>
      <c r="I11" s="9"/>
    </row>
    <row r="12" spans="1:9" s="2" customFormat="1" ht="19.7" customHeight="1">
      <c r="A12" s="4" t="s">
        <v>24</v>
      </c>
      <c r="B12" s="20">
        <f t="shared" si="2"/>
        <v>46156</v>
      </c>
      <c r="C12" s="5" t="s">
        <v>25</v>
      </c>
      <c r="D12" s="7">
        <f t="shared" si="0"/>
        <v>0</v>
      </c>
      <c r="E12" s="8" cm="1">
        <f t="array" ref="E12">IFERROR(ROUND((SUMPRODUCT(($B$19:$B$15004=B12)*$D$19:$D$15004*$E$19:$E$15004)/D12)-0.0000000001,4),0)</f>
        <v>0</v>
      </c>
      <c r="F12" s="5" t="s">
        <v>7</v>
      </c>
      <c r="G12" s="7">
        <f t="shared" si="1"/>
        <v>0</v>
      </c>
      <c r="I12" s="9"/>
    </row>
    <row r="13" spans="1:9" s="2" customFormat="1" ht="19.7" customHeight="1">
      <c r="A13" s="4" t="s">
        <v>24</v>
      </c>
      <c r="B13" s="20">
        <f t="shared" si="2"/>
        <v>46157</v>
      </c>
      <c r="C13" s="5" t="s">
        <v>25</v>
      </c>
      <c r="D13" s="7">
        <f t="shared" si="0"/>
        <v>1000</v>
      </c>
      <c r="E13" s="8" cm="1">
        <f t="array" ref="E13">IFERROR(ROUND((SUMPRODUCT(($B$19:$B$15004=B13)*$D$19:$D$15004*$E$19:$E$15004)/D13)-0.0000000001,4),0)</f>
        <v>4.7385000000000002</v>
      </c>
      <c r="F13" s="5" t="s">
        <v>7</v>
      </c>
      <c r="G13" s="7">
        <f t="shared" si="1"/>
        <v>3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4" t="s">
        <v>15</v>
      </c>
      <c r="B16" s="24"/>
      <c r="C16" s="24"/>
      <c r="D16" s="24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46153</v>
      </c>
      <c r="C19" s="5" t="s">
        <v>28</v>
      </c>
      <c r="D19" s="7">
        <v>204</v>
      </c>
      <c r="E19" s="8">
        <v>4.79</v>
      </c>
      <c r="F19" s="5" t="s">
        <v>17</v>
      </c>
      <c r="G19" s="5" t="s">
        <v>27</v>
      </c>
      <c r="H19" s="5" t="s">
        <v>25</v>
      </c>
      <c r="I19" s="5" t="s">
        <v>29</v>
      </c>
      <c r="J19" s="5" t="s">
        <v>19</v>
      </c>
    </row>
    <row r="20" spans="1:10" s="6" customFormat="1" ht="19.7" customHeight="1">
      <c r="A20" s="5" t="s">
        <v>24</v>
      </c>
      <c r="B20" s="20">
        <v>46153</v>
      </c>
      <c r="C20" s="5" t="s">
        <v>28</v>
      </c>
      <c r="D20" s="7">
        <v>769</v>
      </c>
      <c r="E20" s="8">
        <v>4.79</v>
      </c>
      <c r="F20" s="5" t="s">
        <v>17</v>
      </c>
      <c r="G20" s="5" t="s">
        <v>27</v>
      </c>
      <c r="H20" s="5" t="s">
        <v>25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46153</v>
      </c>
      <c r="C21" s="5" t="s">
        <v>31</v>
      </c>
      <c r="D21" s="7">
        <v>221</v>
      </c>
      <c r="E21" s="8">
        <v>4.79</v>
      </c>
      <c r="F21" s="5" t="s">
        <v>17</v>
      </c>
      <c r="G21" s="5" t="s">
        <v>27</v>
      </c>
      <c r="H21" s="5" t="s">
        <v>25</v>
      </c>
      <c r="I21" s="5" t="s">
        <v>32</v>
      </c>
      <c r="J21" s="5" t="s">
        <v>19</v>
      </c>
    </row>
    <row r="22" spans="1:10" s="6" customFormat="1" ht="19.7" customHeight="1">
      <c r="A22" s="5" t="s">
        <v>24</v>
      </c>
      <c r="B22" s="20">
        <v>46153</v>
      </c>
      <c r="C22" s="5" t="s">
        <v>33</v>
      </c>
      <c r="D22" s="7">
        <v>6</v>
      </c>
      <c r="E22" s="8">
        <v>4.79</v>
      </c>
      <c r="F22" s="5" t="s">
        <v>17</v>
      </c>
      <c r="G22" s="5" t="s">
        <v>27</v>
      </c>
      <c r="H22" s="5" t="s">
        <v>25</v>
      </c>
      <c r="I22" s="5" t="s">
        <v>34</v>
      </c>
      <c r="J22" s="5" t="s">
        <v>19</v>
      </c>
    </row>
    <row r="23" spans="1:10" s="6" customFormat="1" ht="19.7" customHeight="1">
      <c r="A23" s="5" t="s">
        <v>24</v>
      </c>
      <c r="B23" s="20">
        <v>46154</v>
      </c>
      <c r="C23" s="5" t="s">
        <v>35</v>
      </c>
      <c r="D23" s="7">
        <v>172</v>
      </c>
      <c r="E23" s="8">
        <v>4.8099999999999996</v>
      </c>
      <c r="F23" s="5" t="s">
        <v>17</v>
      </c>
      <c r="G23" s="5" t="s">
        <v>27</v>
      </c>
      <c r="H23" s="5" t="s">
        <v>25</v>
      </c>
      <c r="I23" s="5" t="s">
        <v>36</v>
      </c>
      <c r="J23" s="5" t="s">
        <v>19</v>
      </c>
    </row>
    <row r="24" spans="1:10" s="6" customFormat="1" ht="19.7" customHeight="1">
      <c r="A24" s="5" t="s">
        <v>24</v>
      </c>
      <c r="B24" s="20">
        <v>46154</v>
      </c>
      <c r="C24" s="5" t="s">
        <v>35</v>
      </c>
      <c r="D24" s="7">
        <v>808</v>
      </c>
      <c r="E24" s="8">
        <v>4.8099999999999996</v>
      </c>
      <c r="F24" s="5" t="s">
        <v>17</v>
      </c>
      <c r="G24" s="5" t="s">
        <v>27</v>
      </c>
      <c r="H24" s="5" t="s">
        <v>25</v>
      </c>
      <c r="I24" s="5" t="s">
        <v>37</v>
      </c>
      <c r="J24" s="5" t="s">
        <v>19</v>
      </c>
    </row>
    <row r="25" spans="1:10" s="6" customFormat="1" ht="19.7" customHeight="1">
      <c r="A25" s="5" t="s">
        <v>24</v>
      </c>
      <c r="B25" s="20">
        <v>46154</v>
      </c>
      <c r="C25" s="5" t="s">
        <v>35</v>
      </c>
      <c r="D25" s="7">
        <v>68</v>
      </c>
      <c r="E25" s="8">
        <v>4.8099999999999996</v>
      </c>
      <c r="F25" s="5" t="s">
        <v>17</v>
      </c>
      <c r="G25" s="5" t="s">
        <v>27</v>
      </c>
      <c r="H25" s="5" t="s">
        <v>25</v>
      </c>
      <c r="I25" s="5" t="s">
        <v>38</v>
      </c>
      <c r="J25" s="5" t="s">
        <v>19</v>
      </c>
    </row>
    <row r="26" spans="1:10" s="6" customFormat="1" ht="19.7" customHeight="1">
      <c r="A26" s="5" t="s">
        <v>24</v>
      </c>
      <c r="B26" s="20">
        <v>46154</v>
      </c>
      <c r="C26" s="5" t="s">
        <v>39</v>
      </c>
      <c r="D26" s="7">
        <v>152</v>
      </c>
      <c r="E26" s="8">
        <v>4.8099999999999996</v>
      </c>
      <c r="F26" s="5" t="s">
        <v>17</v>
      </c>
      <c r="G26" s="5" t="s">
        <v>27</v>
      </c>
      <c r="H26" s="5" t="s">
        <v>25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46155</v>
      </c>
      <c r="C27" s="5" t="s">
        <v>41</v>
      </c>
      <c r="D27" s="7">
        <v>230</v>
      </c>
      <c r="E27" s="8">
        <v>4.83</v>
      </c>
      <c r="F27" s="5" t="s">
        <v>17</v>
      </c>
      <c r="G27" s="5" t="s">
        <v>27</v>
      </c>
      <c r="H27" s="5" t="s">
        <v>25</v>
      </c>
      <c r="I27" s="5" t="s">
        <v>42</v>
      </c>
      <c r="J27" s="5" t="s">
        <v>19</v>
      </c>
    </row>
    <row r="28" spans="1:10" s="6" customFormat="1" ht="19.7" customHeight="1">
      <c r="A28" s="5" t="s">
        <v>24</v>
      </c>
      <c r="B28" s="20">
        <v>46155</v>
      </c>
      <c r="C28" s="5" t="s">
        <v>41</v>
      </c>
      <c r="D28" s="7">
        <v>174</v>
      </c>
      <c r="E28" s="8">
        <v>4.83</v>
      </c>
      <c r="F28" s="5" t="s">
        <v>17</v>
      </c>
      <c r="G28" s="5" t="s">
        <v>27</v>
      </c>
      <c r="H28" s="5" t="s">
        <v>25</v>
      </c>
      <c r="I28" s="5" t="s">
        <v>43</v>
      </c>
      <c r="J28" s="5" t="s">
        <v>19</v>
      </c>
    </row>
    <row r="29" spans="1:10" s="6" customFormat="1" ht="19.7" customHeight="1">
      <c r="A29" s="5" t="s">
        <v>24</v>
      </c>
      <c r="B29" s="20">
        <v>46155</v>
      </c>
      <c r="C29" s="5" t="s">
        <v>41</v>
      </c>
      <c r="D29" s="7">
        <v>438</v>
      </c>
      <c r="E29" s="8">
        <v>4.83</v>
      </c>
      <c r="F29" s="5" t="s">
        <v>17</v>
      </c>
      <c r="G29" s="5" t="s">
        <v>27</v>
      </c>
      <c r="H29" s="5" t="s">
        <v>25</v>
      </c>
      <c r="I29" s="5" t="s">
        <v>44</v>
      </c>
      <c r="J29" s="5" t="s">
        <v>19</v>
      </c>
    </row>
    <row r="30" spans="1:10" s="6" customFormat="1" ht="19.7" customHeight="1">
      <c r="A30" s="5" t="s">
        <v>24</v>
      </c>
      <c r="B30" s="20">
        <v>46155</v>
      </c>
      <c r="C30" s="5" t="s">
        <v>45</v>
      </c>
      <c r="D30" s="7">
        <v>358</v>
      </c>
      <c r="E30" s="8">
        <v>4.83</v>
      </c>
      <c r="F30" s="5" t="s">
        <v>17</v>
      </c>
      <c r="G30" s="5" t="s">
        <v>27</v>
      </c>
      <c r="H30" s="5" t="s">
        <v>25</v>
      </c>
      <c r="I30" s="5" t="s">
        <v>46</v>
      </c>
      <c r="J30" s="5" t="s">
        <v>19</v>
      </c>
    </row>
    <row r="31" spans="1:10" s="6" customFormat="1" ht="19.7" customHeight="1">
      <c r="A31" s="5" t="s">
        <v>24</v>
      </c>
      <c r="B31" s="20">
        <v>46157</v>
      </c>
      <c r="C31" s="5" t="s">
        <v>47</v>
      </c>
      <c r="D31" s="7">
        <v>25</v>
      </c>
      <c r="E31" s="8">
        <v>4.68</v>
      </c>
      <c r="F31" s="5" t="s">
        <v>17</v>
      </c>
      <c r="G31" s="5" t="s">
        <v>27</v>
      </c>
      <c r="H31" s="5" t="s">
        <v>25</v>
      </c>
      <c r="I31" s="5" t="s">
        <v>48</v>
      </c>
      <c r="J31" s="5" t="s">
        <v>19</v>
      </c>
    </row>
    <row r="32" spans="1:10" s="6" customFormat="1" ht="19.7" customHeight="1">
      <c r="A32" s="5" t="s">
        <v>24</v>
      </c>
      <c r="B32" s="20">
        <v>46157</v>
      </c>
      <c r="C32" s="5" t="s">
        <v>49</v>
      </c>
      <c r="D32" s="7">
        <v>738</v>
      </c>
      <c r="E32" s="8">
        <v>4.74</v>
      </c>
      <c r="F32" s="5" t="s">
        <v>17</v>
      </c>
      <c r="G32" s="5" t="s">
        <v>27</v>
      </c>
      <c r="H32" s="5" t="s">
        <v>25</v>
      </c>
      <c r="I32" s="5" t="s">
        <v>50</v>
      </c>
      <c r="J32" s="5" t="s">
        <v>19</v>
      </c>
    </row>
    <row r="33" spans="1:10" s="6" customFormat="1" ht="19.7" customHeight="1">
      <c r="A33" s="5" t="s">
        <v>24</v>
      </c>
      <c r="B33" s="20">
        <v>46157</v>
      </c>
      <c r="C33" s="5" t="s">
        <v>49</v>
      </c>
      <c r="D33" s="7">
        <v>237</v>
      </c>
      <c r="E33" s="8">
        <v>4.74</v>
      </c>
      <c r="F33" s="5" t="s">
        <v>17</v>
      </c>
      <c r="G33" s="5" t="s">
        <v>27</v>
      </c>
      <c r="H33" s="5" t="s">
        <v>25</v>
      </c>
      <c r="I33" s="5" t="s">
        <v>51</v>
      </c>
      <c r="J33" s="5" t="s">
        <v>19</v>
      </c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 r:id="rId1"/>
  <headerFooter alignWithMargins="0">
    <oddFooter>&amp;C_x000D_&amp;1#&amp;"Calibri"&amp;10&amp;K000000 Confidential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2026-05-18T08:27:01Z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