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2026\Fodelia 2026\"/>
    </mc:Choice>
  </mc:AlternateContent>
  <xr:revisionPtr revIDLastSave="0" documentId="13_ncr:1_{EAE41FF6-548F-4A3C-BB85-9342E524FBA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AUT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/>
  <c r="B9" i="1"/>
  <c r="B10" i="1" s="1"/>
  <c r="G10" i="1" s="1"/>
  <c r="E9" i="1" l="1" a="1"/>
  <c r="E9" i="1" s="1"/>
  <c r="G9" i="1"/>
  <c r="D10" i="1"/>
  <c r="E10" i="1" s="1" a="1"/>
  <c r="E10" i="1" s="1"/>
  <c r="B11" i="1"/>
  <c r="D9" i="1"/>
  <c r="G11" i="1" l="1"/>
  <c r="E11" i="1" a="1"/>
  <c r="E11" i="1" s="1"/>
  <c r="B12" i="1"/>
  <c r="D11" i="1"/>
  <c r="G12" i="1" l="1"/>
  <c r="E12" i="1" a="1"/>
  <c r="E12" i="1" s="1"/>
  <c r="D12" i="1"/>
  <c r="B13" i="1"/>
  <c r="E13" i="1" l="1" a="1"/>
  <c r="E13" i="1" s="1"/>
  <c r="D13" i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<sst xmlns="http://schemas.openxmlformats.org/spreadsheetml/2006/main" count="165" uniqueCount="55">
  <si>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</si>
  <si>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</si>
  <si>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</si>
  <si>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</si>
  <si>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</si>
  <si>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</si>
  <si>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</si>
  <si>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</si>
  <si>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</si>
  <si>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</si>
  <si>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</si>
  <si>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</si>
  <si>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</si>
  <si>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</si>
  <si>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</si>
  <si>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</si>
  <si>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</si>
  <si>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</si>
  <si>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</si>
  <si>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</si>
  <si>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</si>
  <si>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</si>
  <si>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</si>
  <si>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</si>
  <si>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Fodelia Oyj</t>
  </si>
  <si>
    <t>FI4000400262</t>
  </si>
  <si>
    <t>74370039UWTZD559OV41 </t>
  </si>
  <si>
    <t>FSME</t>
  </si>
  <si>
    <t>11.36.37</t>
  </si>
  <si>
    <t>000404618</t>
  </si>
  <si>
    <t>11.34.43</t>
  </si>
  <si>
    <t>000400935</t>
  </si>
  <si>
    <t>17.00.39</t>
  </si>
  <si>
    <t>000798847</t>
  </si>
  <si>
    <t>000798846</t>
  </si>
  <si>
    <t>16.54.00</t>
  </si>
  <si>
    <t>000782703</t>
  </si>
  <si>
    <t>000782702</t>
  </si>
  <si>
    <t>000782701</t>
  </si>
  <si>
    <t>000782700</t>
  </si>
  <si>
    <t>14.16.17</t>
  </si>
  <si>
    <t>000777191</t>
  </si>
  <si>
    <t>13.33.17</t>
  </si>
  <si>
    <t>000700003</t>
  </si>
  <si>
    <t>11.57.13</t>
  </si>
  <si>
    <t>000520327</t>
  </si>
  <si>
    <t>000520326</t>
  </si>
  <si>
    <t>10.52.43</t>
  </si>
  <si>
    <t>000250485</t>
  </si>
  <si>
    <t>10.38.20</t>
  </si>
  <si>
    <t>000207608</t>
  </si>
  <si>
    <t>10.36.01</t>
  </si>
  <si>
    <t>000200540</t>
  </si>
  <si>
    <t>000200539</t>
  </si>
  <si>
    <t>000200538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</si>
</sst>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7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zoomScale="90" zoomScaleNormal="90" workbookViewId="0">
      <selection activeCell="C15" sqref="C15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46153</v>
      </c>
      <c r="B1" s="26" t="s">
        <v>14</v>
      </c>
      <c r="C1" s="26"/>
      <c r="D1" s="26"/>
      <c r="E1" s="26"/>
      <c r="F1" s="26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26</v>
      </c>
      <c r="C4" s="4" t="s">
        <v>25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5" t="s">
        <v>20</v>
      </c>
      <c r="B6" s="25"/>
      <c r="C6" s="25"/>
      <c r="D6" s="25"/>
      <c r="E6" s="25"/>
      <c r="F6" s="25"/>
      <c r="G6" s="25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23">
        <f>$B$19</f>
        <v>46146</v>
      </c>
      <c r="C9" s="5" t="s">
        <v>25</v>
      </c>
      <c r="D9" s="24">
        <f>SUMIF($B$19:$B$15004,B9,$D$19:$D$15004)</f>
        <v>800</v>
      </c>
      <c r="E9" s="22" cm="1">
        <f t="array" ref="E9">ROUND((SUMPRODUCT((B19:B933=B9)*D19:D933*E19:E933)/D9)-0.0000000001,4)</f>
        <v>4.58</v>
      </c>
      <c r="F9" s="5" t="s">
        <v>7</v>
      </c>
      <c r="G9" s="7">
        <f>COUNTIF($B$19:$B$15004,B9)</f>
        <v>2</v>
      </c>
      <c r="I9" s="9"/>
    </row>
    <row r="10" spans="1:9" s="2" customFormat="1" ht="19.7" customHeight="1">
      <c r="A10" s="4" t="s">
        <v>24</v>
      </c>
      <c r="B10" s="20">
        <f>B9+1</f>
        <v>46147</v>
      </c>
      <c r="C10" s="5" t="s">
        <v>25</v>
      </c>
      <c r="D10" s="7">
        <f t="shared" ref="D10:D13" si="0">SUMIF($B$19:$B$15004,B10,$D$19:$D$15004)</f>
        <v>800</v>
      </c>
      <c r="E10" s="8" cm="1">
        <f t="array" ref="E10">ROUND((SUMPRODUCT((B20:B15005=B10)*D20:D15005*E20:E15005)/D10)-0.0000000001,4)</f>
        <v>4.82</v>
      </c>
      <c r="F10" s="5" t="s">
        <v>7</v>
      </c>
      <c r="G10" s="7">
        <f t="shared" ref="G10:G13" si="1">COUNTIF($B$19:$B$15004,B10)</f>
        <v>6</v>
      </c>
      <c r="I10" s="9"/>
    </row>
    <row r="11" spans="1:9" s="2" customFormat="1" ht="19.7" customHeight="1">
      <c r="A11" s="4" t="s">
        <v>24</v>
      </c>
      <c r="B11" s="20">
        <f t="shared" ref="B11:B13" si="2">B10+1</f>
        <v>46148</v>
      </c>
      <c r="C11" s="5" t="s">
        <v>25</v>
      </c>
      <c r="D11" s="7">
        <f t="shared" si="0"/>
        <v>1000</v>
      </c>
      <c r="E11" s="8" cm="1">
        <f t="array" ref="E11">ROUND((SUMPRODUCT((B21:B15006=B11)*D21:D15006*E21:E15006)/D11)-0.0000000001,4)</f>
        <v>4.8</v>
      </c>
      <c r="F11" s="5" t="s">
        <v>7</v>
      </c>
      <c r="G11" s="7">
        <f t="shared" si="1"/>
        <v>1</v>
      </c>
      <c r="I11" s="9"/>
    </row>
    <row r="12" spans="1:9" s="2" customFormat="1" ht="19.7" customHeight="1">
      <c r="A12" s="4" t="s">
        <v>24</v>
      </c>
      <c r="B12" s="20">
        <f t="shared" si="2"/>
        <v>46149</v>
      </c>
      <c r="C12" s="5" t="s">
        <v>25</v>
      </c>
      <c r="D12" s="7">
        <f t="shared" si="0"/>
        <v>1200</v>
      </c>
      <c r="E12" s="8" cm="1">
        <f t="array" ref="E12">ROUND((SUMPRODUCT((B22:B15007=B12)*D22:D15007*E22:E15007)/D12)-0.0000000001,4)</f>
        <v>4.7699999999999996</v>
      </c>
      <c r="F12" s="5" t="s">
        <v>7</v>
      </c>
      <c r="G12" s="7">
        <f t="shared" si="1"/>
        <v>3</v>
      </c>
      <c r="I12" s="9"/>
    </row>
    <row r="13" spans="1:9" s="2" customFormat="1" ht="19.7" customHeight="1">
      <c r="A13" s="4" t="s">
        <v>24</v>
      </c>
      <c r="B13" s="20">
        <f t="shared" si="2"/>
        <v>46150</v>
      </c>
      <c r="C13" s="5" t="s">
        <v>25</v>
      </c>
      <c r="D13" s="7">
        <f t="shared" si="0"/>
        <v>1200</v>
      </c>
      <c r="E13" s="8" cm="1">
        <f t="array" ref="E13">IFERROR(ROUND((SUMPRODUCT((B23:B15008=B13)*D23:D15008*E23:E15008)/D13)-0.0000000001,4),0)</f>
        <v>4.7699999999999996</v>
      </c>
      <c r="F13" s="5" t="s">
        <v>7</v>
      </c>
      <c r="G13" s="7">
        <f t="shared" si="1"/>
        <v>5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5" t="s">
        <v>15</v>
      </c>
      <c r="B16" s="25"/>
      <c r="C16" s="25"/>
      <c r="D16" s="25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24</v>
      </c>
      <c r="B19" s="20">
        <v>46146</v>
      </c>
      <c r="C19" s="5" t="s">
        <v>28</v>
      </c>
      <c r="D19" s="7">
        <v>462</v>
      </c>
      <c r="E19" s="8">
        <v>4.58</v>
      </c>
      <c r="F19" s="5" t="s">
        <v>17</v>
      </c>
      <c r="G19" s="5" t="s">
        <v>27</v>
      </c>
      <c r="H19" s="5" t="s">
        <v>25</v>
      </c>
      <c r="I19" s="5" t="s">
        <v>29</v>
      </c>
      <c r="J19" s="5" t="s">
        <v>19</v>
      </c>
    </row>
    <row r="20" spans="1:10" s="6" customFormat="1" ht="19.7" customHeight="1">
      <c r="A20" s="5" t="s">
        <v>24</v>
      </c>
      <c r="B20" s="20">
        <v>46146</v>
      </c>
      <c r="C20" s="5" t="s">
        <v>30</v>
      </c>
      <c r="D20" s="7">
        <v>338</v>
      </c>
      <c r="E20" s="8">
        <v>4.58</v>
      </c>
      <c r="F20" s="5" t="s">
        <v>17</v>
      </c>
      <c r="G20" s="5" t="s">
        <v>27</v>
      </c>
      <c r="H20" s="5" t="s">
        <v>25</v>
      </c>
      <c r="I20" s="5" t="s">
        <v>31</v>
      </c>
      <c r="J20" s="5" t="s">
        <v>19</v>
      </c>
    </row>
    <row r="21" spans="1:10" s="6" customFormat="1" ht="19.7" customHeight="1">
      <c r="A21" s="5" t="s">
        <v>24</v>
      </c>
      <c r="B21" s="20">
        <v>46147</v>
      </c>
      <c r="C21" s="5" t="s">
        <v>32</v>
      </c>
      <c r="D21" s="7">
        <v>114</v>
      </c>
      <c r="E21" s="8">
        <v>4.82</v>
      </c>
      <c r="F21" s="5" t="s">
        <v>17</v>
      </c>
      <c r="G21" s="5" t="s">
        <v>27</v>
      </c>
      <c r="H21" s="5" t="s">
        <v>25</v>
      </c>
      <c r="I21" s="5" t="s">
        <v>33</v>
      </c>
      <c r="J21" s="5" t="s">
        <v>19</v>
      </c>
    </row>
    <row r="22" spans="1:10" s="6" customFormat="1" ht="19.7" customHeight="1">
      <c r="A22" s="5" t="s">
        <v>24</v>
      </c>
      <c r="B22" s="20">
        <v>46147</v>
      </c>
      <c r="C22" s="5" t="s">
        <v>32</v>
      </c>
      <c r="D22" s="7">
        <v>286</v>
      </c>
      <c r="E22" s="8">
        <v>4.82</v>
      </c>
      <c r="F22" s="5" t="s">
        <v>17</v>
      </c>
      <c r="G22" s="5" t="s">
        <v>27</v>
      </c>
      <c r="H22" s="5" t="s">
        <v>25</v>
      </c>
      <c r="I22" s="5" t="s">
        <v>34</v>
      </c>
      <c r="J22" s="5" t="s">
        <v>19</v>
      </c>
    </row>
    <row r="23" spans="1:10" s="6" customFormat="1" ht="19.7" customHeight="1">
      <c r="A23" s="5" t="s">
        <v>24</v>
      </c>
      <c r="B23" s="20">
        <v>46147</v>
      </c>
      <c r="C23" s="5" t="s">
        <v>35</v>
      </c>
      <c r="D23" s="7">
        <v>122</v>
      </c>
      <c r="E23" s="8">
        <v>4.82</v>
      </c>
      <c r="F23" s="5" t="s">
        <v>17</v>
      </c>
      <c r="G23" s="5" t="s">
        <v>27</v>
      </c>
      <c r="H23" s="5" t="s">
        <v>25</v>
      </c>
      <c r="I23" s="5" t="s">
        <v>36</v>
      </c>
      <c r="J23" s="5" t="s">
        <v>19</v>
      </c>
    </row>
    <row r="24" spans="1:10" s="6" customFormat="1" ht="19.7" customHeight="1">
      <c r="A24" s="5" t="s">
        <v>24</v>
      </c>
      <c r="B24" s="20">
        <v>46147</v>
      </c>
      <c r="C24" s="5" t="s">
        <v>35</v>
      </c>
      <c r="D24" s="7">
        <v>78</v>
      </c>
      <c r="E24" s="8">
        <v>4.82</v>
      </c>
      <c r="F24" s="5" t="s">
        <v>17</v>
      </c>
      <c r="G24" s="5" t="s">
        <v>27</v>
      </c>
      <c r="H24" s="5" t="s">
        <v>25</v>
      </c>
      <c r="I24" s="5" t="s">
        <v>37</v>
      </c>
      <c r="J24" s="5" t="s">
        <v>19</v>
      </c>
    </row>
    <row r="25" spans="1:10" s="6" customFormat="1" ht="19.7" customHeight="1">
      <c r="A25" s="5" t="s">
        <v>24</v>
      </c>
      <c r="B25" s="20">
        <v>46147</v>
      </c>
      <c r="C25" s="5" t="s">
        <v>35</v>
      </c>
      <c r="D25" s="7">
        <v>133</v>
      </c>
      <c r="E25" s="8">
        <v>4.82</v>
      </c>
      <c r="F25" s="5" t="s">
        <v>17</v>
      </c>
      <c r="G25" s="5" t="s">
        <v>27</v>
      </c>
      <c r="H25" s="5" t="s">
        <v>25</v>
      </c>
      <c r="I25" s="5" t="s">
        <v>38</v>
      </c>
      <c r="J25" s="5" t="s">
        <v>19</v>
      </c>
    </row>
    <row r="26" spans="1:10" s="6" customFormat="1" ht="19.7" customHeight="1">
      <c r="A26" s="5" t="s">
        <v>24</v>
      </c>
      <c r="B26" s="20">
        <v>46147</v>
      </c>
      <c r="C26" s="5" t="s">
        <v>35</v>
      </c>
      <c r="D26" s="7">
        <v>67</v>
      </c>
      <c r="E26" s="8">
        <v>4.82</v>
      </c>
      <c r="F26" s="5" t="s">
        <v>17</v>
      </c>
      <c r="G26" s="5" t="s">
        <v>27</v>
      </c>
      <c r="H26" s="5" t="s">
        <v>25</v>
      </c>
      <c r="I26" s="5" t="s">
        <v>39</v>
      </c>
      <c r="J26" s="5" t="s">
        <v>19</v>
      </c>
    </row>
    <row r="27" spans="1:10" s="6" customFormat="1" ht="19.7" customHeight="1">
      <c r="A27" s="5" t="s">
        <v>24</v>
      </c>
      <c r="B27" s="20">
        <v>46148</v>
      </c>
      <c r="C27" s="5" t="s">
        <v>40</v>
      </c>
      <c r="D27" s="7">
        <v>1000</v>
      </c>
      <c r="E27" s="8">
        <v>4.8</v>
      </c>
      <c r="F27" s="5" t="s">
        <v>17</v>
      </c>
      <c r="G27" s="5" t="s">
        <v>27</v>
      </c>
      <c r="H27" s="5" t="s">
        <v>25</v>
      </c>
      <c r="I27" s="5" t="s">
        <v>41</v>
      </c>
      <c r="J27" s="5" t="s">
        <v>19</v>
      </c>
    </row>
    <row r="28" spans="1:10" s="6" customFormat="1" ht="19.7" customHeight="1">
      <c r="A28" s="5" t="s">
        <v>24</v>
      </c>
      <c r="B28" s="20">
        <v>46149</v>
      </c>
      <c r="C28" s="5" t="s">
        <v>42</v>
      </c>
      <c r="D28" s="7">
        <v>345</v>
      </c>
      <c r="E28" s="8">
        <v>4.7699999999999996</v>
      </c>
      <c r="F28" s="5" t="s">
        <v>17</v>
      </c>
      <c r="G28" s="5" t="s">
        <v>27</v>
      </c>
      <c r="H28" s="5" t="s">
        <v>25</v>
      </c>
      <c r="I28" s="5" t="s">
        <v>43</v>
      </c>
      <c r="J28" s="5" t="s">
        <v>19</v>
      </c>
    </row>
    <row r="29" spans="1:10" s="6" customFormat="1" ht="19.7" customHeight="1">
      <c r="A29" s="5" t="s">
        <v>24</v>
      </c>
      <c r="B29" s="20">
        <v>46149</v>
      </c>
      <c r="C29" s="5" t="s">
        <v>44</v>
      </c>
      <c r="D29" s="7">
        <v>56</v>
      </c>
      <c r="E29" s="8">
        <v>4.7699999999999996</v>
      </c>
      <c r="F29" s="5" t="s">
        <v>17</v>
      </c>
      <c r="G29" s="5" t="s">
        <v>27</v>
      </c>
      <c r="H29" s="5" t="s">
        <v>25</v>
      </c>
      <c r="I29" s="5" t="s">
        <v>45</v>
      </c>
      <c r="J29" s="5" t="s">
        <v>19</v>
      </c>
    </row>
    <row r="30" spans="1:10" s="6" customFormat="1" ht="19.7" customHeight="1">
      <c r="A30" s="5" t="s">
        <v>24</v>
      </c>
      <c r="B30" s="20">
        <v>46149</v>
      </c>
      <c r="C30" s="5" t="s">
        <v>44</v>
      </c>
      <c r="D30" s="7">
        <v>799</v>
      </c>
      <c r="E30" s="8">
        <v>4.7699999999999996</v>
      </c>
      <c r="F30" s="5" t="s">
        <v>17</v>
      </c>
      <c r="G30" s="5" t="s">
        <v>27</v>
      </c>
      <c r="H30" s="5" t="s">
        <v>25</v>
      </c>
      <c r="I30" s="5" t="s">
        <v>46</v>
      </c>
      <c r="J30" s="5" t="s">
        <v>19</v>
      </c>
    </row>
    <row r="31" spans="1:10" s="6" customFormat="1" ht="19.7" customHeight="1">
      <c r="A31" s="5" t="s">
        <v>24</v>
      </c>
      <c r="B31" s="20">
        <v>46150</v>
      </c>
      <c r="C31" s="5" t="s">
        <v>47</v>
      </c>
      <c r="D31" s="7">
        <v>580</v>
      </c>
      <c r="E31" s="8">
        <v>4.7699999999999996</v>
      </c>
      <c r="F31" s="5" t="s">
        <v>17</v>
      </c>
      <c r="G31" s="5" t="s">
        <v>27</v>
      </c>
      <c r="H31" s="5" t="s">
        <v>25</v>
      </c>
      <c r="I31" s="5" t="s">
        <v>48</v>
      </c>
      <c r="J31" s="5" t="s">
        <v>19</v>
      </c>
    </row>
    <row r="32" spans="1:10" s="6" customFormat="1" ht="19.7" customHeight="1">
      <c r="A32" s="5" t="s">
        <v>24</v>
      </c>
      <c r="B32" s="20">
        <v>46150</v>
      </c>
      <c r="C32" s="5" t="s">
        <v>49</v>
      </c>
      <c r="D32" s="7">
        <v>25</v>
      </c>
      <c r="E32" s="8">
        <v>4.7699999999999996</v>
      </c>
      <c r="F32" s="5" t="s">
        <v>17</v>
      </c>
      <c r="G32" s="5" t="s">
        <v>27</v>
      </c>
      <c r="H32" s="5" t="s">
        <v>25</v>
      </c>
      <c r="I32" s="5" t="s">
        <v>50</v>
      </c>
      <c r="J32" s="5" t="s">
        <v>19</v>
      </c>
    </row>
    <row r="33" spans="1:10" s="6" customFormat="1" ht="19.7" customHeight="1">
      <c r="A33" s="5" t="s">
        <v>24</v>
      </c>
      <c r="B33" s="20">
        <v>46150</v>
      </c>
      <c r="C33" s="5" t="s">
        <v>51</v>
      </c>
      <c r="D33" s="7">
        <v>177</v>
      </c>
      <c r="E33" s="8">
        <v>4.7699999999999996</v>
      </c>
      <c r="F33" s="5" t="s">
        <v>17</v>
      </c>
      <c r="G33" s="5" t="s">
        <v>27</v>
      </c>
      <c r="H33" s="5" t="s">
        <v>25</v>
      </c>
      <c r="I33" s="5" t="s">
        <v>52</v>
      </c>
      <c r="J33" s="5" t="s">
        <v>19</v>
      </c>
    </row>
    <row r="34" spans="1:10" s="6" customFormat="1" ht="19.7" customHeight="1">
      <c r="A34" s="5" t="s">
        <v>24</v>
      </c>
      <c r="B34" s="20">
        <v>46150</v>
      </c>
      <c r="C34" s="5" t="s">
        <v>51</v>
      </c>
      <c r="D34" s="7">
        <v>280</v>
      </c>
      <c r="E34" s="8">
        <v>4.7699999999999996</v>
      </c>
      <c r="F34" s="5" t="s">
        <v>17</v>
      </c>
      <c r="G34" s="5" t="s">
        <v>27</v>
      </c>
      <c r="H34" s="5" t="s">
        <v>25</v>
      </c>
      <c r="I34" s="5" t="s">
        <v>53</v>
      </c>
      <c r="J34" s="5" t="s">
        <v>19</v>
      </c>
    </row>
    <row r="35" spans="1:10" s="6" customFormat="1" ht="19.7" customHeight="1">
      <c r="A35" s="5" t="s">
        <v>24</v>
      </c>
      <c r="B35" s="20">
        <v>46150</v>
      </c>
      <c r="C35" s="5" t="s">
        <v>51</v>
      </c>
      <c r="D35" s="7">
        <v>138</v>
      </c>
      <c r="E35" s="8">
        <v>4.7699999999999996</v>
      </c>
      <c r="F35" s="5" t="s">
        <v>17</v>
      </c>
      <c r="G35" s="5" t="s">
        <v>27</v>
      </c>
      <c r="H35" s="5" t="s">
        <v>25</v>
      </c>
      <c r="I35" s="5" t="s">
        <v>54</v>
      </c>
      <c r="J35" s="5" t="s">
        <v>19</v>
      </c>
    </row>
    <row r="36" spans="1:10" s="6" customFormat="1" ht="19.7" customHeight="1">
      <c r="A36" s="5"/>
      <c r="B36" s="20"/>
      <c r="C36" s="5"/>
      <c r="D36" s="7"/>
      <c r="E36" s="8"/>
      <c r="F36" s="5"/>
      <c r="G36" s="5"/>
      <c r="H36" s="5"/>
      <c r="I36" s="5"/>
      <c r="J36" s="5"/>
    </row>
    <row r="37" spans="1:10" s="6" customFormat="1" ht="19.7" customHeight="1">
      <c r="A37" s="5"/>
      <c r="B37" s="20"/>
      <c r="C37" s="5"/>
      <c r="D37" s="7"/>
      <c r="E37" s="8"/>
      <c r="F37" s="5"/>
      <c r="G37" s="5"/>
      <c r="H37" s="5"/>
      <c r="I37" s="5"/>
      <c r="J37" s="5"/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C883" s="19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 r:id="rId1"/>
  <headerFooter alignWithMargins="0">
    <oddFooter>&amp;C_x000D_&amp;1#&amp;"Calibri"&amp;10&amp;K000000 Confidential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RAUTE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2026-05-11T11:04:08Z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