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60" documentId="8_{3FB23144-9DB0-4066-8B11-879EA039CB1C}" xr6:coauthVersionLast="47" xr6:coauthVersionMax="47" xr10:uidLastSave="{6233B94A-310A-47CD-BA9E-378A5AD7C91A}"/>
  <bookViews>
    <workbookView xWindow="2415" yWindow="945" windowWidth="29040" windowHeight="17520" xr2:uid="{00000000-000D-0000-FFFF-FFFF00000000}"/>
  </bookViews>
  <sheets>
    <sheet name="Fonder 2026" sheetId="1" r:id="rId1"/>
  </sheets>
  <definedNames>
    <definedName name="_xlnm.Print_Area" localSheetId="0">'Fonder 2026'!$A$1:$Q$161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<sst xmlns="http://schemas.openxmlformats.org/spreadsheetml/2006/main" count="191" uniqueCount="33">
  <si>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</si>
  <si>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</si>
  <si>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</si>
  <si>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</si>
  <si>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</si>
  <si>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</si>
  <si>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</si>
  <si>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</si>
  <si>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</si>
  <si>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</si>
  <si>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</si>
  <si>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</si>
  <si>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</si>
  <si>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</si>
  <si>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</si>
  <si>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</si>
  <si>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</si>
  <si>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</si>
  <si>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</si>
  <si>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</si>
  <si>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</si>
  <si>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</si>
  <si>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</si>
  <si>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</si>
  <si>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</si>
  <si>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</si>
  <si>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</si>
  <si>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</si>
  <si>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</si>
  <si>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</si>
  <si>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</si>
  <si>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2026 (MSEK)</t>
  </si>
  <si>
    <t>NYSPARANDE I FONDER OCH FONDFÖRMÖGENHET EXKLUSIVE PPM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</si>
</sst>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206375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109020.3282</v>
      </c>
      <c r="C10" s="50">
        <v>114419.6921</v>
      </c>
      <c r="D10" s="50">
        <v>-5399.3638999999966</v>
      </c>
      <c r="E10" s="55">
        <v>5950672.9417000003</v>
      </c>
      <c r="F10" s="54">
        <v>12160.6734</v>
      </c>
      <c r="G10" s="50">
        <v>15541.7256</v>
      </c>
      <c r="H10" s="50">
        <v>-3381.0522000000001</v>
      </c>
      <c r="I10" s="55">
        <v>1635383.5319999999</v>
      </c>
      <c r="J10" s="54">
        <v>17997.897400000002</v>
      </c>
      <c r="K10" s="50">
        <v>12109.7906</v>
      </c>
      <c r="L10" s="50">
        <v>5888.1068000000014</v>
      </c>
      <c r="M10" s="55">
        <v>780278.14809999999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104597.14</v>
      </c>
      <c r="C11" s="51">
        <v>96539.453099999999</v>
      </c>
      <c r="D11" s="51">
        <v>8057.6869000000006</v>
      </c>
      <c r="E11" s="57">
        <v>6164255.2104000002</v>
      </c>
      <c r="F11" s="56">
        <v>12171.51</v>
      </c>
      <c r="G11" s="51">
        <v>13725.4329</v>
      </c>
      <c r="H11" s="51">
        <v>-1553.9228999999996</v>
      </c>
      <c r="I11" s="57">
        <v>1676169.246</v>
      </c>
      <c r="J11" s="56">
        <v>17125.111700000001</v>
      </c>
      <c r="K11" s="51">
        <v>12975.3266</v>
      </c>
      <c r="L11" s="51">
        <v>4149.785100000001</v>
      </c>
      <c r="M11" s="57">
        <v>790061.93119999999</v>
      </c>
      <c r="P11" s="60"/>
      <c r="Q11" s="60"/>
      <c r="R11" s="60"/>
      <c r="S11" s="60"/>
    </row>
    <row r="12" spans="1:22" x14ac:dyDescent="0.15">
      <c r="A12" s="15" t="s">
        <v>9</v>
      </c>
      <c r="B12" s="56">
        <v>90125.664300000004</v>
      </c>
      <c r="C12" s="51">
        <v>108514.9081</v>
      </c>
      <c r="D12" s="51">
        <v>-18389.243799999997</v>
      </c>
      <c r="E12" s="57">
        <v>5865632.2314999998</v>
      </c>
      <c r="F12" s="56">
        <v>14097.025299999999</v>
      </c>
      <c r="G12" s="51">
        <v>14919.406199999999</v>
      </c>
      <c r="H12" s="51">
        <v>-822.38090000000011</v>
      </c>
      <c r="I12" s="57">
        <v>1622123.5717</v>
      </c>
      <c r="J12" s="56">
        <v>21171.0589</v>
      </c>
      <c r="K12" s="51">
        <v>17101.047900000001</v>
      </c>
      <c r="L12" s="51">
        <v>4070.0109999999986</v>
      </c>
      <c r="M12" s="57">
        <v>789532.19579999999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78147.755900000004</v>
      </c>
      <c r="C13" s="51">
        <v>67294.622099999993</v>
      </c>
      <c r="D13" s="51">
        <v>10853.133800000011</v>
      </c>
      <c r="E13" s="57">
        <v>6327254.4552999996</v>
      </c>
      <c r="F13" s="56">
        <v>11887.220300000001</v>
      </c>
      <c r="G13" s="51">
        <v>13613.2925</v>
      </c>
      <c r="H13" s="51">
        <v>-1726.0721999999987</v>
      </c>
      <c r="I13" s="57">
        <v>1708534.3500999999</v>
      </c>
      <c r="J13" s="56">
        <v>20819.388500000001</v>
      </c>
      <c r="K13" s="51">
        <v>12349.713</v>
      </c>
      <c r="L13" s="51">
        <v>8469.6755000000012</v>
      </c>
      <c r="M13" s="57">
        <v>803080.15190000006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0</v>
      </c>
      <c r="C14" s="51">
        <v>0</v>
      </c>
      <c r="D14" s="51">
        <v>0</v>
      </c>
      <c r="E14" s="58">
        <v>0</v>
      </c>
      <c r="F14" s="56">
        <v>0</v>
      </c>
      <c r="G14" s="51">
        <v>0</v>
      </c>
      <c r="H14" s="51">
        <v>0</v>
      </c>
      <c r="I14" s="58">
        <v>0</v>
      </c>
      <c r="J14" s="56">
        <v>0</v>
      </c>
      <c r="K14" s="51">
        <v>0</v>
      </c>
      <c r="L14" s="51">
        <v>0</v>
      </c>
      <c r="M14" s="58">
        <v>0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0</v>
      </c>
      <c r="C15" s="51">
        <v>0</v>
      </c>
      <c r="D15" s="51">
        <v>0</v>
      </c>
      <c r="E15" s="57">
        <v>0</v>
      </c>
      <c r="F15" s="56">
        <v>0</v>
      </c>
      <c r="G15" s="51">
        <v>0</v>
      </c>
      <c r="H15" s="51">
        <v>0</v>
      </c>
      <c r="I15" s="57">
        <v>0</v>
      </c>
      <c r="J15" s="56">
        <v>0</v>
      </c>
      <c r="K15" s="51">
        <v>0</v>
      </c>
      <c r="L15" s="51">
        <v>0</v>
      </c>
      <c r="M15" s="57">
        <v>0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  <c r="Q16" s="60"/>
      <c r="R16" s="60"/>
    </row>
    <row r="17" spans="1:24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24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381890.8884</v>
      </c>
      <c r="C22" s="28">
        <f t="shared" si="0"/>
        <v>386768.67540000001</v>
      </c>
      <c r="D22" s="28">
        <f>SUM(D10:D21)</f>
        <v>-4877.7869999999821</v>
      </c>
      <c r="E22" s="29"/>
      <c r="F22" s="27">
        <f t="shared" si="0"/>
        <v>50316.429000000004</v>
      </c>
      <c r="G22" s="28">
        <f t="shared" si="0"/>
        <v>57799.857199999999</v>
      </c>
      <c r="H22" s="28">
        <f t="shared" si="0"/>
        <v>-7483.4281999999985</v>
      </c>
      <c r="I22" s="29"/>
      <c r="J22" s="27">
        <f t="shared" si="0"/>
        <v>77113.4565</v>
      </c>
      <c r="K22" s="28">
        <f t="shared" si="0"/>
        <v>54535.878100000002</v>
      </c>
      <c r="L22" s="28">
        <f>SUM(L10:L21)</f>
        <v>22577.578400000002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22793.162</v>
      </c>
      <c r="C26" s="50">
        <v>16272.9126</v>
      </c>
      <c r="D26" s="50">
        <v>6520.2494000000006</v>
      </c>
      <c r="E26" s="55">
        <v>344026.72489999997</v>
      </c>
      <c r="F26" s="54">
        <v>1005.414</v>
      </c>
      <c r="G26" s="50">
        <v>656.85760000000005</v>
      </c>
      <c r="H26" s="50">
        <v>348.55639999999994</v>
      </c>
      <c r="I26" s="55">
        <v>37885.475100000003</v>
      </c>
      <c r="J26" s="54">
        <v>593.22019999999998</v>
      </c>
      <c r="K26" s="50">
        <v>115.1704</v>
      </c>
      <c r="L26" s="50">
        <v>478.0498</v>
      </c>
      <c r="M26" s="55">
        <v>54853.940499999997</v>
      </c>
      <c r="N26" s="32">
        <f>B10+F10+J10+B26+F26+J26</f>
        <v>163570.69520000002</v>
      </c>
      <c r="O26" s="33">
        <f t="shared" ref="O26:O37" si="1">C10+G10+K10+C26+G26+K26</f>
        <v>159116.1489</v>
      </c>
      <c r="P26" s="33">
        <f>+N26-O26</f>
        <v>4454.5463000000163</v>
      </c>
      <c r="Q26" s="34">
        <f>E10+I10+M10+E26+I26+M26</f>
        <v>8803100.7622999996</v>
      </c>
    </row>
    <row r="27" spans="1:24" x14ac:dyDescent="0.15">
      <c r="A27" s="15" t="s">
        <v>8</v>
      </c>
      <c r="B27" s="56">
        <v>12690.3079</v>
      </c>
      <c r="C27" s="51">
        <v>13691.481299999999</v>
      </c>
      <c r="D27" s="51">
        <v>-1001.1733999999997</v>
      </c>
      <c r="E27" s="57">
        <v>343656.61190000002</v>
      </c>
      <c r="F27" s="56">
        <v>771.1644</v>
      </c>
      <c r="G27" s="51">
        <v>501.2149</v>
      </c>
      <c r="H27" s="51">
        <v>269.9495</v>
      </c>
      <c r="I27" s="57">
        <v>38211.614099999999</v>
      </c>
      <c r="J27" s="56">
        <v>566.25729999999999</v>
      </c>
      <c r="K27" s="51">
        <v>221.4607</v>
      </c>
      <c r="L27" s="51">
        <v>344.79660000000001</v>
      </c>
      <c r="M27" s="57">
        <v>55653.631999999998</v>
      </c>
      <c r="N27" s="35">
        <f t="shared" ref="N27:N37" si="2">B11+F11+J11+B27+F27+J27</f>
        <v>147921.49129999999</v>
      </c>
      <c r="O27" s="36">
        <f t="shared" si="1"/>
        <v>137654.3695</v>
      </c>
      <c r="P27" s="36">
        <f t="shared" ref="P27:P37" si="3">+N27-O27</f>
        <v>10267.121799999994</v>
      </c>
      <c r="Q27" s="37">
        <f t="shared" ref="Q27:Q37" si="4">E11+I11+M11+E27+I27+M27</f>
        <v>9068008.2456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18409.456699999999</v>
      </c>
      <c r="C28" s="51">
        <v>14706.0059</v>
      </c>
      <c r="D28" s="51">
        <v>3703.4507999999987</v>
      </c>
      <c r="E28" s="57">
        <v>347335.84360000002</v>
      </c>
      <c r="F28" s="56">
        <v>647.822</v>
      </c>
      <c r="G28" s="51">
        <v>641.28589999999997</v>
      </c>
      <c r="H28" s="51">
        <v>6.5361000000000331</v>
      </c>
      <c r="I28" s="57">
        <v>37519.404699999999</v>
      </c>
      <c r="J28" s="56">
        <v>595.69370000000004</v>
      </c>
      <c r="K28" s="51">
        <v>165.2542</v>
      </c>
      <c r="L28" s="51">
        <v>430.43950000000007</v>
      </c>
      <c r="M28" s="57">
        <v>55479.409899999999</v>
      </c>
      <c r="N28" s="35">
        <f t="shared" si="2"/>
        <v>145046.72089999999</v>
      </c>
      <c r="O28" s="36">
        <f t="shared" si="1"/>
        <v>156047.90819999998</v>
      </c>
      <c r="P28" s="36">
        <f t="shared" si="3"/>
        <v>-11001.187299999991</v>
      </c>
      <c r="Q28" s="37">
        <f t="shared" si="4"/>
        <v>8717622.6571999993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13316.844300000001</v>
      </c>
      <c r="C29" s="51">
        <v>11941.690399999999</v>
      </c>
      <c r="D29" s="51">
        <v>1375.1539000000012</v>
      </c>
      <c r="E29" s="57">
        <v>349112.58439999999</v>
      </c>
      <c r="F29" s="56">
        <v>608.84249999999997</v>
      </c>
      <c r="G29" s="51">
        <v>549.68589999999995</v>
      </c>
      <c r="H29" s="51">
        <v>59.156600000000026</v>
      </c>
      <c r="I29" s="57">
        <v>37967.850299999998</v>
      </c>
      <c r="J29" s="56">
        <v>1674.366</v>
      </c>
      <c r="K29" s="51">
        <v>627.17920000000004</v>
      </c>
      <c r="L29" s="51">
        <v>1047.1867999999999</v>
      </c>
      <c r="M29" s="57">
        <v>57247.1446</v>
      </c>
      <c r="N29" s="35">
        <f t="shared" si="2"/>
        <v>126454.4175</v>
      </c>
      <c r="O29" s="36">
        <f t="shared" si="1"/>
        <v>106376.18309999999</v>
      </c>
      <c r="P29" s="36">
        <f t="shared" si="3"/>
        <v>20078.234400000001</v>
      </c>
      <c r="Q29" s="37">
        <f t="shared" si="4"/>
        <v>9283196.5365999993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0</v>
      </c>
      <c r="C30" s="51">
        <v>0</v>
      </c>
      <c r="D30" s="51">
        <v>0</v>
      </c>
      <c r="E30" s="58">
        <v>0</v>
      </c>
      <c r="F30" s="56">
        <v>0</v>
      </c>
      <c r="G30" s="51">
        <v>0</v>
      </c>
      <c r="H30" s="51">
        <v>0</v>
      </c>
      <c r="I30" s="58">
        <v>0</v>
      </c>
      <c r="J30" s="56">
        <v>0</v>
      </c>
      <c r="K30" s="51">
        <v>0</v>
      </c>
      <c r="L30" s="51">
        <v>0</v>
      </c>
      <c r="M30" s="58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>E14+I14+M14+E30+I30+M30</f>
        <v>0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0</v>
      </c>
      <c r="C31" s="51">
        <v>0</v>
      </c>
      <c r="D31" s="51">
        <v>0</v>
      </c>
      <c r="E31" s="57">
        <v>0</v>
      </c>
      <c r="F31" s="56">
        <v>0</v>
      </c>
      <c r="G31" s="51">
        <v>0</v>
      </c>
      <c r="H31" s="51">
        <v>0</v>
      </c>
      <c r="I31" s="57">
        <v>0</v>
      </c>
      <c r="J31" s="56">
        <v>0</v>
      </c>
      <c r="K31" s="51">
        <v>0</v>
      </c>
      <c r="L31" s="51">
        <v>0</v>
      </c>
      <c r="M31" s="57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67209.770899999989</v>
      </c>
      <c r="C38" s="28">
        <f t="shared" si="5"/>
        <v>56612.090199999999</v>
      </c>
      <c r="D38" s="28">
        <f t="shared" si="5"/>
        <v>10597.680700000001</v>
      </c>
      <c r="E38" s="29"/>
      <c r="F38" s="27">
        <f t="shared" ref="F38:K38" si="6">SUM(F26:F37)</f>
        <v>3033.2429000000002</v>
      </c>
      <c r="G38" s="28">
        <f t="shared" si="6"/>
        <v>2349.0443</v>
      </c>
      <c r="H38" s="28">
        <f t="shared" si="6"/>
        <v>684.19859999999994</v>
      </c>
      <c r="I38" s="29"/>
      <c r="J38" s="27">
        <f t="shared" si="6"/>
        <v>3429.5371999999998</v>
      </c>
      <c r="K38" s="27">
        <f t="shared" si="6"/>
        <v>1129.0645</v>
      </c>
      <c r="L38" s="28">
        <f>SUM(L26:L37)</f>
        <v>2300.4727000000003</v>
      </c>
      <c r="M38" s="29"/>
      <c r="N38" s="27">
        <f>SUM(N26:N37)</f>
        <v>582993.32490000001</v>
      </c>
      <c r="O38" s="27">
        <f>SUM(O26:O37)</f>
        <v>559194.60970000003</v>
      </c>
      <c r="P38" s="28">
        <f>SUM(P26:P37)</f>
        <v>23798.715200000021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3223.5965999999999</v>
      </c>
      <c r="C43" s="62">
        <v>3944.7152999999998</v>
      </c>
      <c r="D43" s="51">
        <v>-721.11869999999999</v>
      </c>
      <c r="E43" s="63">
        <v>763327.80059999996</v>
      </c>
      <c r="F43" s="64">
        <v>6904.4992000000002</v>
      </c>
      <c r="G43" s="62">
        <v>5053.8510999999999</v>
      </c>
      <c r="H43" s="62">
        <v>1850.6481000000003</v>
      </c>
      <c r="I43" s="62">
        <v>243147.95439999999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3105.0603000000001</v>
      </c>
      <c r="C44" s="63">
        <v>3039.8528999999999</v>
      </c>
      <c r="D44" s="51">
        <v>65.207400000000234</v>
      </c>
      <c r="E44" s="63">
        <v>787279.57429999998</v>
      </c>
      <c r="F44" s="64">
        <v>6766.6728999999996</v>
      </c>
      <c r="G44" s="63">
        <v>4135.7667000000001</v>
      </c>
      <c r="H44" s="51">
        <v>2630.9061999999994</v>
      </c>
      <c r="I44" s="63">
        <v>247200.52439999999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3586.1628000000001</v>
      </c>
      <c r="C45" s="63">
        <v>2891.556</v>
      </c>
      <c r="D45" s="51">
        <v>694.60680000000002</v>
      </c>
      <c r="E45" s="63">
        <v>752549.78910000005</v>
      </c>
      <c r="F45" s="64">
        <v>6563.5075999999999</v>
      </c>
      <c r="G45" s="63">
        <v>10020.669900000001</v>
      </c>
      <c r="H45" s="51">
        <v>-3457.1623000000009</v>
      </c>
      <c r="I45" s="63">
        <v>248170.87220000001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3816.5659000000001</v>
      </c>
      <c r="C46" s="63">
        <v>2610.0511000000001</v>
      </c>
      <c r="D46" s="51">
        <v>1206.5147999999999</v>
      </c>
      <c r="E46" s="63">
        <v>804069.26850000001</v>
      </c>
      <c r="F46" s="64">
        <v>9397.1052999999993</v>
      </c>
      <c r="G46" s="63">
        <v>5318.4561999999996</v>
      </c>
      <c r="H46" s="51">
        <v>4078.6490999999996</v>
      </c>
      <c r="I46" s="63">
        <v>254517.4883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0</v>
      </c>
      <c r="C47" s="63">
        <v>0</v>
      </c>
      <c r="D47" s="51">
        <v>0</v>
      </c>
      <c r="E47" s="63">
        <v>0</v>
      </c>
      <c r="F47" s="64">
        <v>0</v>
      </c>
      <c r="G47" s="63">
        <v>0</v>
      </c>
      <c r="H47" s="51">
        <v>0</v>
      </c>
      <c r="I47" s="63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0</v>
      </c>
      <c r="C48" s="63">
        <v>0</v>
      </c>
      <c r="D48" s="51">
        <v>0</v>
      </c>
      <c r="E48" s="63">
        <v>0</v>
      </c>
      <c r="F48" s="64">
        <v>0</v>
      </c>
      <c r="G48" s="63">
        <v>0</v>
      </c>
      <c r="H48" s="51">
        <v>0</v>
      </c>
      <c r="I48" s="63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0</v>
      </c>
      <c r="C49" s="63">
        <v>0</v>
      </c>
      <c r="D49" s="51">
        <v>0</v>
      </c>
      <c r="E49" s="63">
        <v>0</v>
      </c>
      <c r="F49" s="64">
        <v>0</v>
      </c>
      <c r="G49" s="63">
        <v>0</v>
      </c>
      <c r="H49" s="51">
        <v>0</v>
      </c>
      <c r="I49" s="63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0</v>
      </c>
      <c r="C50" s="63">
        <v>0</v>
      </c>
      <c r="D50" s="51">
        <v>0</v>
      </c>
      <c r="E50" s="63">
        <v>0</v>
      </c>
      <c r="F50" s="64">
        <v>0</v>
      </c>
      <c r="G50" s="63">
        <v>0</v>
      </c>
      <c r="H50" s="51">
        <v>0</v>
      </c>
      <c r="I50" s="63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0</v>
      </c>
      <c r="C51" s="63">
        <v>0</v>
      </c>
      <c r="D51" s="51">
        <v>0</v>
      </c>
      <c r="E51" s="63">
        <v>0</v>
      </c>
      <c r="F51" s="64">
        <v>0</v>
      </c>
      <c r="G51" s="63">
        <v>0</v>
      </c>
      <c r="H51" s="51">
        <v>0</v>
      </c>
      <c r="I51" s="63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13731.3856</v>
      </c>
      <c r="C55" s="27">
        <f t="shared" si="7"/>
        <v>12486.175300000001</v>
      </c>
      <c r="D55" s="69">
        <f t="shared" si="7"/>
        <v>1245.2103000000002</v>
      </c>
      <c r="E55" s="27"/>
      <c r="F55" s="27">
        <f t="shared" si="7"/>
        <v>29631.785</v>
      </c>
      <c r="G55" s="27">
        <f t="shared" si="7"/>
        <v>24528.743900000001</v>
      </c>
      <c r="H55" s="27">
        <f t="shared" si="7"/>
        <v>5103.0410999999986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81401.997300000003</v>
      </c>
      <c r="C66" s="50">
        <v>81940.888900000005</v>
      </c>
      <c r="D66" s="50">
        <v>-538.89160000000265</v>
      </c>
      <c r="E66" s="55">
        <v>3755459.5707</v>
      </c>
      <c r="F66" s="54">
        <v>11880.4959</v>
      </c>
      <c r="G66" s="50">
        <v>13948.872799999999</v>
      </c>
      <c r="H66" s="50">
        <v>-2068.3768999999993</v>
      </c>
      <c r="I66" s="55">
        <v>1194310.0318</v>
      </c>
      <c r="J66" s="54">
        <v>15148.1104</v>
      </c>
      <c r="K66" s="50">
        <v>11738.553900000001</v>
      </c>
      <c r="L66" s="50">
        <v>3409.5564999999988</v>
      </c>
      <c r="M66" s="55">
        <v>597505.77249999996</v>
      </c>
    </row>
    <row r="67" spans="1:17" x14ac:dyDescent="0.15">
      <c r="A67" s="15" t="s">
        <v>8</v>
      </c>
      <c r="B67" s="56">
        <v>82942.467999999993</v>
      </c>
      <c r="C67" s="51">
        <v>71550.516300000003</v>
      </c>
      <c r="D67" s="51">
        <v>11391.951699999991</v>
      </c>
      <c r="E67" s="57">
        <v>3891780.6198</v>
      </c>
      <c r="F67" s="56">
        <v>11762.4751</v>
      </c>
      <c r="G67" s="51">
        <v>12388.01</v>
      </c>
      <c r="H67" s="51">
        <v>-625.53490000000056</v>
      </c>
      <c r="I67" s="57">
        <v>1221095.7611</v>
      </c>
      <c r="J67" s="56">
        <v>16223.248100000001</v>
      </c>
      <c r="K67" s="51">
        <v>12745.716700000001</v>
      </c>
      <c r="L67" s="51">
        <v>3477.5313999999998</v>
      </c>
      <c r="M67" s="57">
        <v>605353.63280000002</v>
      </c>
    </row>
    <row r="68" spans="1:17" x14ac:dyDescent="0.15">
      <c r="A68" s="15" t="s">
        <v>9</v>
      </c>
      <c r="B68" s="56">
        <v>82910.915900000007</v>
      </c>
      <c r="C68" s="51">
        <v>91338.623399999997</v>
      </c>
      <c r="D68" s="51">
        <v>-8427.7074999999895</v>
      </c>
      <c r="E68" s="57">
        <v>3698173.5224000001</v>
      </c>
      <c r="F68" s="56">
        <v>12266.9761</v>
      </c>
      <c r="G68" s="51">
        <v>13799.693600000001</v>
      </c>
      <c r="H68" s="51">
        <v>-1532.7175000000007</v>
      </c>
      <c r="I68" s="57">
        <v>1182728.2150999999</v>
      </c>
      <c r="J68" s="56">
        <v>16178.9103</v>
      </c>
      <c r="K68" s="51">
        <v>16880.889899999998</v>
      </c>
      <c r="L68" s="51">
        <v>-701.97959999999875</v>
      </c>
      <c r="M68" s="57">
        <v>603053.16260000004</v>
      </c>
    </row>
    <row r="69" spans="1:17" x14ac:dyDescent="0.15">
      <c r="A69" s="15" t="s">
        <v>10</v>
      </c>
      <c r="B69" s="56">
        <v>69668.712299999999</v>
      </c>
      <c r="C69" s="51">
        <v>56301.454299999998</v>
      </c>
      <c r="D69" s="51">
        <v>13367.258000000002</v>
      </c>
      <c r="E69" s="57">
        <v>3975803.0443000002</v>
      </c>
      <c r="F69" s="56">
        <v>11601.2729</v>
      </c>
      <c r="G69" s="51">
        <v>11332.7916</v>
      </c>
      <c r="H69" s="51">
        <v>268.48129999999946</v>
      </c>
      <c r="I69" s="57">
        <v>1246641.9058999999</v>
      </c>
      <c r="J69" s="56">
        <v>18382.720399999998</v>
      </c>
      <c r="K69" s="51">
        <v>12087.2245</v>
      </c>
      <c r="L69" s="51">
        <v>6295.4958999999981</v>
      </c>
      <c r="M69" s="57">
        <v>613561.15460000001</v>
      </c>
    </row>
    <row r="70" spans="1:17" x14ac:dyDescent="0.15">
      <c r="A70" s="15" t="s">
        <v>11</v>
      </c>
      <c r="B70" s="56">
        <v>0</v>
      </c>
      <c r="C70" s="51">
        <v>0</v>
      </c>
      <c r="D70" s="51">
        <v>0</v>
      </c>
      <c r="E70" s="58">
        <v>0</v>
      </c>
      <c r="F70" s="56">
        <v>0</v>
      </c>
      <c r="G70" s="51">
        <v>0</v>
      </c>
      <c r="H70" s="51">
        <v>0</v>
      </c>
      <c r="I70" s="58">
        <v>0</v>
      </c>
      <c r="J70" s="56">
        <v>0</v>
      </c>
      <c r="K70" s="51">
        <v>0</v>
      </c>
      <c r="L70" s="51">
        <v>0</v>
      </c>
      <c r="M70" s="58">
        <v>0</v>
      </c>
    </row>
    <row r="71" spans="1:17" x14ac:dyDescent="0.15">
      <c r="A71" s="15" t="s">
        <v>12</v>
      </c>
      <c r="B71" s="56">
        <v>0</v>
      </c>
      <c r="C71" s="51">
        <v>0</v>
      </c>
      <c r="D71" s="51">
        <v>0</v>
      </c>
      <c r="E71" s="57">
        <v>0</v>
      </c>
      <c r="F71" s="56">
        <v>0</v>
      </c>
      <c r="G71" s="51">
        <v>0</v>
      </c>
      <c r="H71" s="51">
        <v>0</v>
      </c>
      <c r="I71" s="57">
        <v>0</v>
      </c>
      <c r="J71" s="56">
        <v>0</v>
      </c>
      <c r="K71" s="51">
        <v>0</v>
      </c>
      <c r="L71" s="51">
        <v>0</v>
      </c>
      <c r="M71" s="57">
        <v>0</v>
      </c>
    </row>
    <row r="72" spans="1:17" x14ac:dyDescent="0.15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316924.09350000002</v>
      </c>
      <c r="C78" s="28">
        <f t="shared" si="8"/>
        <v>301131.4829</v>
      </c>
      <c r="D78" s="28">
        <f t="shared" si="8"/>
        <v>15792.6106</v>
      </c>
      <c r="E78" s="29"/>
      <c r="F78" s="27">
        <f t="shared" ref="F78:H78" si="9">SUM(F66:F77)</f>
        <v>47511.22</v>
      </c>
      <c r="G78" s="28">
        <f t="shared" si="9"/>
        <v>51469.368000000002</v>
      </c>
      <c r="H78" s="28">
        <f t="shared" si="9"/>
        <v>-3958.148000000001</v>
      </c>
      <c r="I78" s="29"/>
      <c r="J78" s="27">
        <f t="shared" ref="J78:L78" si="10">SUM(J66:J77)</f>
        <v>65932.989200000011</v>
      </c>
      <c r="K78" s="28">
        <f t="shared" si="10"/>
        <v>53452.384999999995</v>
      </c>
      <c r="L78" s="28">
        <f t="shared" si="10"/>
        <v>12480.604199999998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22538.066500000001</v>
      </c>
      <c r="C82" s="50">
        <v>15676.9033</v>
      </c>
      <c r="D82" s="50">
        <v>6861.1632000000009</v>
      </c>
      <c r="E82" s="55">
        <v>331377.29109999997</v>
      </c>
      <c r="F82" s="54">
        <v>1003.7079</v>
      </c>
      <c r="G82" s="50">
        <v>649.39089999999999</v>
      </c>
      <c r="H82" s="50">
        <v>354.31700000000001</v>
      </c>
      <c r="I82" s="55">
        <v>37714.2258</v>
      </c>
      <c r="J82" s="54">
        <v>593.22019999999998</v>
      </c>
      <c r="K82" s="50">
        <v>115.1704</v>
      </c>
      <c r="L82" s="50">
        <v>478.0498</v>
      </c>
      <c r="M82" s="55">
        <v>54853.940499999997</v>
      </c>
      <c r="N82" s="32">
        <f>B66+F66+J66+B82+F82+J82</f>
        <v>132565.59820000001</v>
      </c>
      <c r="O82" s="33">
        <f>C66+G66+K66+C82+G82+K82</f>
        <v>124069.78020000001</v>
      </c>
      <c r="P82" s="33">
        <f>+N82-O82</f>
        <v>8495.8179999999993</v>
      </c>
      <c r="Q82" s="34">
        <f>E66+I66+M66+E82+I82+M82</f>
        <v>5971220.8323999997</v>
      </c>
    </row>
    <row r="83" spans="1:17" x14ac:dyDescent="0.15">
      <c r="A83" s="15" t="s">
        <v>8</v>
      </c>
      <c r="B83" s="56">
        <v>12428.5039</v>
      </c>
      <c r="C83" s="51">
        <v>13343.746499999999</v>
      </c>
      <c r="D83" s="51">
        <v>-915.24259999999958</v>
      </c>
      <c r="E83" s="57">
        <v>331061.6165</v>
      </c>
      <c r="F83" s="56">
        <v>769.94820000000004</v>
      </c>
      <c r="G83" s="51">
        <v>495.12349999999998</v>
      </c>
      <c r="H83" s="51">
        <v>274.82470000000006</v>
      </c>
      <c r="I83" s="57">
        <v>38040.481</v>
      </c>
      <c r="J83" s="56">
        <v>566.25729999999999</v>
      </c>
      <c r="K83" s="51">
        <v>221.4607</v>
      </c>
      <c r="L83" s="51">
        <v>344.79660000000001</v>
      </c>
      <c r="M83" s="57">
        <v>55653.631999999998</v>
      </c>
      <c r="N83" s="35">
        <f t="shared" ref="N83:N93" si="11">B67+F67+J67+B83+F83+J83</f>
        <v>124692.90059999998</v>
      </c>
      <c r="O83" s="36">
        <f t="shared" ref="O83:O93" si="12">C67+G67+K67+C83+G83+K83</f>
        <v>110744.57369999999</v>
      </c>
      <c r="P83" s="36">
        <f t="shared" ref="P83:P88" si="13">+N83-O83</f>
        <v>13948.326899999985</v>
      </c>
      <c r="Q83" s="37">
        <f t="shared" ref="Q83:Q92" si="14">E67+I67+M67+E83+I83+M83</f>
        <v>6142985.7432000004</v>
      </c>
    </row>
    <row r="84" spans="1:17" x14ac:dyDescent="0.15">
      <c r="A84" s="15" t="s">
        <v>9</v>
      </c>
      <c r="B84" s="56">
        <v>16874.786899999999</v>
      </c>
      <c r="C84" s="51">
        <v>14331.1659</v>
      </c>
      <c r="D84" s="51">
        <v>2543.6209999999992</v>
      </c>
      <c r="E84" s="57">
        <v>333588.06020000001</v>
      </c>
      <c r="F84" s="56">
        <v>645.53779999999995</v>
      </c>
      <c r="G84" s="51">
        <v>634.87689999999998</v>
      </c>
      <c r="H84" s="51">
        <v>10.66089999999997</v>
      </c>
      <c r="I84" s="57">
        <v>37363.442799999997</v>
      </c>
      <c r="J84" s="56">
        <v>595.69370000000004</v>
      </c>
      <c r="K84" s="51">
        <v>165.2542</v>
      </c>
      <c r="L84" s="51">
        <v>430.43950000000007</v>
      </c>
      <c r="M84" s="57">
        <v>55479.409899999999</v>
      </c>
      <c r="N84" s="35">
        <f t="shared" si="11"/>
        <v>129472.82070000003</v>
      </c>
      <c r="O84" s="36">
        <f t="shared" si="12"/>
        <v>137150.50389999998</v>
      </c>
      <c r="P84" s="36">
        <f t="shared" si="13"/>
        <v>-7677.6831999999558</v>
      </c>
      <c r="Q84" s="37">
        <f t="shared" si="14"/>
        <v>5910385.813000001</v>
      </c>
    </row>
    <row r="85" spans="1:17" x14ac:dyDescent="0.15">
      <c r="A85" s="15" t="s">
        <v>10</v>
      </c>
      <c r="B85" s="56">
        <v>13206.5723</v>
      </c>
      <c r="C85" s="51">
        <v>11315.5542</v>
      </c>
      <c r="D85" s="51">
        <v>1891.0180999999993</v>
      </c>
      <c r="E85" s="57">
        <v>335840.7476</v>
      </c>
      <c r="F85" s="56">
        <v>605.67020000000002</v>
      </c>
      <c r="G85" s="51">
        <v>544.14880000000005</v>
      </c>
      <c r="H85" s="51">
        <v>61.521399999999971</v>
      </c>
      <c r="I85" s="57">
        <v>37807.637699999999</v>
      </c>
      <c r="J85" s="56">
        <v>1674.366</v>
      </c>
      <c r="K85" s="51">
        <v>627.17920000000004</v>
      </c>
      <c r="L85" s="51">
        <v>1047.1867999999999</v>
      </c>
      <c r="M85" s="57">
        <v>57247.1446</v>
      </c>
      <c r="N85" s="35">
        <f t="shared" si="11"/>
        <v>115139.31409999997</v>
      </c>
      <c r="O85" s="36">
        <f t="shared" si="12"/>
        <v>92208.352599999984</v>
      </c>
      <c r="P85" s="36">
        <f t="shared" si="13"/>
        <v>22930.96149999999</v>
      </c>
      <c r="Q85" s="37">
        <f t="shared" si="14"/>
        <v>6266901.6347000003</v>
      </c>
    </row>
    <row r="86" spans="1:17" x14ac:dyDescent="0.15">
      <c r="A86" s="15" t="s">
        <v>11</v>
      </c>
      <c r="B86" s="56">
        <v>0</v>
      </c>
      <c r="C86" s="51">
        <v>0</v>
      </c>
      <c r="D86" s="51">
        <v>0</v>
      </c>
      <c r="E86" s="58">
        <v>0</v>
      </c>
      <c r="F86" s="56">
        <v>0</v>
      </c>
      <c r="G86" s="51">
        <v>0</v>
      </c>
      <c r="H86" s="51">
        <v>0</v>
      </c>
      <c r="I86" s="58">
        <v>0</v>
      </c>
      <c r="J86" s="56">
        <v>0</v>
      </c>
      <c r="K86" s="51">
        <v>0</v>
      </c>
      <c r="L86" s="51">
        <v>0</v>
      </c>
      <c r="M86" s="58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6">
        <v>0</v>
      </c>
      <c r="C87" s="51">
        <v>0</v>
      </c>
      <c r="D87" s="51">
        <v>0</v>
      </c>
      <c r="E87" s="57">
        <v>0</v>
      </c>
      <c r="F87" s="56">
        <v>0</v>
      </c>
      <c r="G87" s="51">
        <v>0</v>
      </c>
      <c r="H87" s="51">
        <v>0</v>
      </c>
      <c r="I87" s="57">
        <v>0</v>
      </c>
      <c r="J87" s="56">
        <v>0</v>
      </c>
      <c r="K87" s="51">
        <v>0</v>
      </c>
      <c r="L87" s="51">
        <v>0</v>
      </c>
      <c r="M87" s="57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65047.929599999996</v>
      </c>
      <c r="C94" s="28">
        <f t="shared" si="16"/>
        <v>54667.369899999998</v>
      </c>
      <c r="D94" s="28">
        <f t="shared" si="16"/>
        <v>10380.5597</v>
      </c>
      <c r="E94" s="29"/>
      <c r="F94" s="27">
        <f t="shared" ref="F94:H94" si="17">SUM(F82:F93)</f>
        <v>3024.8641000000002</v>
      </c>
      <c r="G94" s="28">
        <f t="shared" si="17"/>
        <v>2323.5401000000002</v>
      </c>
      <c r="H94" s="28">
        <f t="shared" si="17"/>
        <v>701.32400000000007</v>
      </c>
      <c r="I94" s="29"/>
      <c r="J94" s="27">
        <f t="shared" ref="J94:L94" si="18">SUM(J82:J93)</f>
        <v>3429.5371999999998</v>
      </c>
      <c r="K94" s="27">
        <f t="shared" si="18"/>
        <v>1129.0645</v>
      </c>
      <c r="L94" s="28">
        <f t="shared" si="18"/>
        <v>2300.4727000000003</v>
      </c>
      <c r="M94" s="29"/>
      <c r="N94" s="27">
        <f>SUM(N82:N93)</f>
        <v>501870.6336</v>
      </c>
      <c r="O94" s="27">
        <f>SUM(O82:O93)</f>
        <v>464173.21039999998</v>
      </c>
      <c r="P94" s="28">
        <f>SUM(P82:P93)</f>
        <v>37697.423200000019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2983.64</v>
      </c>
      <c r="C99" s="50">
        <v>2811.5819000000001</v>
      </c>
      <c r="D99" s="50">
        <v>172.05809999999974</v>
      </c>
      <c r="E99" s="57">
        <v>383339.44959999999</v>
      </c>
      <c r="F99" s="50">
        <v>6874.5227999999997</v>
      </c>
      <c r="G99" s="50">
        <v>4951.1659</v>
      </c>
      <c r="H99" s="50">
        <v>1923.3568999999998</v>
      </c>
      <c r="I99" s="58">
        <v>241220.73360000001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2775.1909000000001</v>
      </c>
      <c r="C100" s="51">
        <v>2074.2766999999999</v>
      </c>
      <c r="D100" s="51">
        <v>700.91420000000016</v>
      </c>
      <c r="E100" s="57">
        <v>394532.91369999998</v>
      </c>
      <c r="F100" s="51">
        <v>6730.4290000000001</v>
      </c>
      <c r="G100" s="51">
        <v>4070.4458</v>
      </c>
      <c r="H100" s="51">
        <v>2659.9832000000001</v>
      </c>
      <c r="I100" s="57">
        <v>245290.6464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3191.3418999999999</v>
      </c>
      <c r="C101" s="51">
        <v>2069.6703000000002</v>
      </c>
      <c r="D101" s="51">
        <v>1121.6715999999997</v>
      </c>
      <c r="E101" s="58">
        <v>370176.62760000001</v>
      </c>
      <c r="F101" s="51">
        <v>6505.5942999999997</v>
      </c>
      <c r="G101" s="51">
        <v>9952.2369999999992</v>
      </c>
      <c r="H101" s="51">
        <v>-3446.6426999999994</v>
      </c>
      <c r="I101" s="57">
        <v>246292.546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3548.3706999999999</v>
      </c>
      <c r="C102" s="51">
        <v>1819.4691</v>
      </c>
      <c r="D102" s="51">
        <v>1728.9015999999999</v>
      </c>
      <c r="E102" s="57">
        <v>404331.56229999999</v>
      </c>
      <c r="F102" s="51">
        <v>9372.6586000000007</v>
      </c>
      <c r="G102" s="51">
        <v>5260.5171</v>
      </c>
      <c r="H102" s="51">
        <v>4112.1415000000006</v>
      </c>
      <c r="I102" s="58">
        <v>252654.18849999999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7">
        <v>0</v>
      </c>
      <c r="F103" s="51">
        <v>0</v>
      </c>
      <c r="G103" s="51">
        <v>0</v>
      </c>
      <c r="H103" s="51">
        <v>0</v>
      </c>
      <c r="I103" s="58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8">
        <v>0</v>
      </c>
      <c r="F104" s="51">
        <v>0</v>
      </c>
      <c r="G104" s="51">
        <v>0</v>
      </c>
      <c r="H104" s="51">
        <v>0</v>
      </c>
      <c r="I104" s="57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12498.5435</v>
      </c>
      <c r="C111" s="27">
        <f t="shared" si="19"/>
        <v>8774.9979999999996</v>
      </c>
      <c r="D111" s="28">
        <f>SUM(D99:D110)</f>
        <v>3723.5454999999993</v>
      </c>
      <c r="E111" s="27"/>
      <c r="F111" s="27">
        <f t="shared" si="19"/>
        <v>29483.204700000002</v>
      </c>
      <c r="G111" s="27">
        <f t="shared" si="19"/>
        <v>24234.3658</v>
      </c>
      <c r="H111" s="28">
        <f>SUM(H99:H110)</f>
        <v>5248.8389000000006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BCCC32-089F-44E3-A6F3-48A04A1C5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2026</vt:lpstr>
      <vt:lpstr>'Fonder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2026-05-08T11:01:40Z</cp:lastPrinted>
  <dcterms:created xsi:type="dcterms:W3CDTF">2010-02-10T19:11:15Z</dcterms:created>
  <dcterms:modified xsi:type="dcterms:W3CDTF">2026-05-08T11:11:47Z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