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54" documentId="8_{3FB23144-9DB0-4066-8B11-879EA039CB1C}" xr6:coauthVersionLast="47" xr6:coauthVersionMax="47" xr10:uidLastSave="{A313DCD2-73A7-4C05-A7CD-8EADB81D24C7}"/>
  <bookViews>
    <workbookView xWindow="1800" yWindow="510" windowWidth="27015" windowHeight="19665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<sst xmlns="http://schemas.openxmlformats.org/spreadsheetml/2006/main" count="191" uniqueCount="33">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</sst>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104597.14</v>
      </c>
      <c r="C11" s="51">
        <v>96539.453099999999</v>
      </c>
      <c r="D11" s="51">
        <v>8057.6869000000006</v>
      </c>
      <c r="E11" s="57">
        <v>6164255.2104000002</v>
      </c>
      <c r="F11" s="56">
        <v>12171.51</v>
      </c>
      <c r="G11" s="51">
        <v>13725.4329</v>
      </c>
      <c r="H11" s="51">
        <v>-1553.9228999999996</v>
      </c>
      <c r="I11" s="57">
        <v>1676169.246</v>
      </c>
      <c r="J11" s="56">
        <v>17125.111700000001</v>
      </c>
      <c r="K11" s="51">
        <v>12975.3266</v>
      </c>
      <c r="L11" s="51">
        <v>4149.785100000001</v>
      </c>
      <c r="M11" s="57">
        <v>790061.93119999999</v>
      </c>
      <c r="P11" s="60"/>
      <c r="Q11" s="60"/>
      <c r="R11" s="60"/>
      <c r="S11" s="60"/>
    </row>
    <row r="12" spans="1:22" x14ac:dyDescent="0.15">
      <c r="A12" s="15" t="s">
        <v>9</v>
      </c>
      <c r="B12" s="56">
        <v>90125.664300000004</v>
      </c>
      <c r="C12" s="51">
        <v>108514.9081</v>
      </c>
      <c r="D12" s="51">
        <v>-18389.243799999997</v>
      </c>
      <c r="E12" s="57">
        <v>5865632.2314999998</v>
      </c>
      <c r="F12" s="56">
        <v>14097.025299999999</v>
      </c>
      <c r="G12" s="51">
        <v>14919.406199999999</v>
      </c>
      <c r="H12" s="51">
        <v>-822.38090000000011</v>
      </c>
      <c r="I12" s="57">
        <v>1622123.5717</v>
      </c>
      <c r="J12" s="56">
        <v>21171.0589</v>
      </c>
      <c r="K12" s="51">
        <v>17101.047900000001</v>
      </c>
      <c r="L12" s="51">
        <v>4070.0109999999986</v>
      </c>
      <c r="M12" s="57">
        <v>789532.19579999999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0</v>
      </c>
      <c r="C13" s="51">
        <v>0</v>
      </c>
      <c r="D13" s="51">
        <v>0</v>
      </c>
      <c r="E13" s="57">
        <v>0</v>
      </c>
      <c r="F13" s="56">
        <v>0</v>
      </c>
      <c r="G13" s="51">
        <v>0</v>
      </c>
      <c r="H13" s="51">
        <v>0</v>
      </c>
      <c r="I13" s="57">
        <v>0</v>
      </c>
      <c r="J13" s="56">
        <v>0</v>
      </c>
      <c r="K13" s="51">
        <v>0</v>
      </c>
      <c r="L13" s="51">
        <v>0</v>
      </c>
      <c r="M13" s="57">
        <v>0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303743.13250000001</v>
      </c>
      <c r="C22" s="28">
        <f t="shared" si="0"/>
        <v>319474.05330000003</v>
      </c>
      <c r="D22" s="28">
        <f>SUM(D10:D21)</f>
        <v>-15730.920799999993</v>
      </c>
      <c r="E22" s="29"/>
      <c r="F22" s="27">
        <f t="shared" si="0"/>
        <v>38429.208700000003</v>
      </c>
      <c r="G22" s="28">
        <f t="shared" si="0"/>
        <v>44186.564699999995</v>
      </c>
      <c r="H22" s="28">
        <f t="shared" si="0"/>
        <v>-5757.3559999999998</v>
      </c>
      <c r="I22" s="29"/>
      <c r="J22" s="27">
        <f t="shared" si="0"/>
        <v>56294.067999999999</v>
      </c>
      <c r="K22" s="28">
        <f t="shared" si="0"/>
        <v>42186.165099999998</v>
      </c>
      <c r="L22" s="28">
        <f>SUM(L10:L21)</f>
        <v>14107.902900000001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12690.3079</v>
      </c>
      <c r="C27" s="51">
        <v>13691.481299999999</v>
      </c>
      <c r="D27" s="51">
        <v>-1001.1733999999997</v>
      </c>
      <c r="E27" s="57">
        <v>343656.61190000002</v>
      </c>
      <c r="F27" s="56">
        <v>771.1644</v>
      </c>
      <c r="G27" s="51">
        <v>501.2149</v>
      </c>
      <c r="H27" s="51">
        <v>269.9495</v>
      </c>
      <c r="I27" s="57">
        <v>38211.614099999999</v>
      </c>
      <c r="J27" s="56">
        <v>566.25729999999999</v>
      </c>
      <c r="K27" s="51">
        <v>221.4607</v>
      </c>
      <c r="L27" s="51">
        <v>344.79660000000001</v>
      </c>
      <c r="M27" s="57">
        <v>55653.631999999998</v>
      </c>
      <c r="N27" s="35">
        <f t="shared" ref="N27:N37" si="2">B11+F11+J11+B27+F27+J27</f>
        <v>147921.49129999999</v>
      </c>
      <c r="O27" s="36">
        <f t="shared" si="1"/>
        <v>137654.3695</v>
      </c>
      <c r="P27" s="36">
        <f t="shared" ref="P27:P37" si="3">+N27-O27</f>
        <v>10267.121799999994</v>
      </c>
      <c r="Q27" s="37">
        <f t="shared" ref="Q27:Q37" si="4">E11+I11+M11+E27+I27+M27</f>
        <v>9068008.2456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18409.456699999999</v>
      </c>
      <c r="C28" s="51">
        <v>14706.0059</v>
      </c>
      <c r="D28" s="51">
        <v>3703.4507999999987</v>
      </c>
      <c r="E28" s="57">
        <v>347335.84360000002</v>
      </c>
      <c r="F28" s="56">
        <v>647.822</v>
      </c>
      <c r="G28" s="51">
        <v>641.28589999999997</v>
      </c>
      <c r="H28" s="51">
        <v>6.5361000000000331</v>
      </c>
      <c r="I28" s="57">
        <v>37519.404699999999</v>
      </c>
      <c r="J28" s="56">
        <v>595.69370000000004</v>
      </c>
      <c r="K28" s="51">
        <v>165.2542</v>
      </c>
      <c r="L28" s="51">
        <v>430.43950000000007</v>
      </c>
      <c r="M28" s="57">
        <v>55479.409899999999</v>
      </c>
      <c r="N28" s="35">
        <f t="shared" si="2"/>
        <v>145046.72089999999</v>
      </c>
      <c r="O28" s="36">
        <f t="shared" si="1"/>
        <v>156047.90819999998</v>
      </c>
      <c r="P28" s="36">
        <f t="shared" si="3"/>
        <v>-11001.187299999991</v>
      </c>
      <c r="Q28" s="37">
        <f t="shared" si="4"/>
        <v>8717622.6571999993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0</v>
      </c>
      <c r="C29" s="51">
        <v>0</v>
      </c>
      <c r="D29" s="51">
        <v>0</v>
      </c>
      <c r="E29" s="57">
        <v>0</v>
      </c>
      <c r="F29" s="56">
        <v>0</v>
      </c>
      <c r="G29" s="51">
        <v>0</v>
      </c>
      <c r="H29" s="51">
        <v>0</v>
      </c>
      <c r="I29" s="57">
        <v>0</v>
      </c>
      <c r="J29" s="56">
        <v>0</v>
      </c>
      <c r="K29" s="51">
        <v>0</v>
      </c>
      <c r="L29" s="51">
        <v>0</v>
      </c>
      <c r="M29" s="57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>E14+I14+M14+E30+I30+M30</f>
        <v>0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53892.926599999992</v>
      </c>
      <c r="C38" s="28">
        <f t="shared" si="5"/>
        <v>44670.399799999999</v>
      </c>
      <c r="D38" s="28">
        <f t="shared" si="5"/>
        <v>9222.5267999999996</v>
      </c>
      <c r="E38" s="29"/>
      <c r="F38" s="27">
        <f t="shared" ref="F38:K38" si="6">SUM(F26:F37)</f>
        <v>2424.4004</v>
      </c>
      <c r="G38" s="28">
        <f t="shared" si="6"/>
        <v>1799.3584000000001</v>
      </c>
      <c r="H38" s="28">
        <f t="shared" si="6"/>
        <v>625.04199999999992</v>
      </c>
      <c r="I38" s="29"/>
      <c r="J38" s="27">
        <f t="shared" si="6"/>
        <v>1755.1712</v>
      </c>
      <c r="K38" s="27">
        <f t="shared" si="6"/>
        <v>501.88530000000003</v>
      </c>
      <c r="L38" s="28">
        <f>SUM(L26:L37)</f>
        <v>1253.2859000000001</v>
      </c>
      <c r="M38" s="29"/>
      <c r="N38" s="27">
        <f>SUM(N26:N37)</f>
        <v>456538.90740000003</v>
      </c>
      <c r="O38" s="27">
        <f>SUM(O26:O37)</f>
        <v>452818.42660000001</v>
      </c>
      <c r="P38" s="28">
        <f>SUM(P26:P37)</f>
        <v>3720.4808000000194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3105.0603000000001</v>
      </c>
      <c r="C44" s="63">
        <v>3039.8528999999999</v>
      </c>
      <c r="D44" s="51">
        <v>65.207400000000234</v>
      </c>
      <c r="E44" s="63">
        <v>787279.57429999998</v>
      </c>
      <c r="F44" s="64">
        <v>6766.6728999999996</v>
      </c>
      <c r="G44" s="63">
        <v>4135.7667000000001</v>
      </c>
      <c r="H44" s="51">
        <v>2630.9061999999994</v>
      </c>
      <c r="I44" s="63">
        <v>247200.52439999999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3586.1628000000001</v>
      </c>
      <c r="C45" s="63">
        <v>2891.556</v>
      </c>
      <c r="D45" s="51">
        <v>694.60680000000002</v>
      </c>
      <c r="E45" s="63">
        <v>752549.78910000005</v>
      </c>
      <c r="F45" s="64">
        <v>6563.5075999999999</v>
      </c>
      <c r="G45" s="63">
        <v>10020.669900000001</v>
      </c>
      <c r="H45" s="51">
        <v>-3457.1623000000009</v>
      </c>
      <c r="I45" s="63">
        <v>248170.87220000001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0</v>
      </c>
      <c r="C46" s="63">
        <v>0</v>
      </c>
      <c r="D46" s="51">
        <v>0</v>
      </c>
      <c r="E46" s="63">
        <v>0</v>
      </c>
      <c r="F46" s="64">
        <v>0</v>
      </c>
      <c r="G46" s="63">
        <v>0</v>
      </c>
      <c r="H46" s="51">
        <v>0</v>
      </c>
      <c r="I46" s="63">
        <v>0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0</v>
      </c>
      <c r="C47" s="63">
        <v>0</v>
      </c>
      <c r="D47" s="51">
        <v>0</v>
      </c>
      <c r="E47" s="63">
        <v>0</v>
      </c>
      <c r="F47" s="64">
        <v>0</v>
      </c>
      <c r="G47" s="63">
        <v>0</v>
      </c>
      <c r="H47" s="51">
        <v>0</v>
      </c>
      <c r="I47" s="63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0</v>
      </c>
      <c r="C48" s="63">
        <v>0</v>
      </c>
      <c r="D48" s="51">
        <v>0</v>
      </c>
      <c r="E48" s="63">
        <v>0</v>
      </c>
      <c r="F48" s="64">
        <v>0</v>
      </c>
      <c r="G48" s="63">
        <v>0</v>
      </c>
      <c r="H48" s="51">
        <v>0</v>
      </c>
      <c r="I48" s="63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9914.8197</v>
      </c>
      <c r="C55" s="27">
        <f t="shared" si="7"/>
        <v>9876.1242000000002</v>
      </c>
      <c r="D55" s="69">
        <f t="shared" si="7"/>
        <v>38.695500000000266</v>
      </c>
      <c r="E55" s="27"/>
      <c r="F55" s="27">
        <f t="shared" si="7"/>
        <v>20234.679700000001</v>
      </c>
      <c r="G55" s="27">
        <f t="shared" si="7"/>
        <v>19210.287700000001</v>
      </c>
      <c r="H55" s="27">
        <f t="shared" si="7"/>
        <v>1024.3919999999989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82942.467999999993</v>
      </c>
      <c r="C67" s="51">
        <v>71550.516300000003</v>
      </c>
      <c r="D67" s="51">
        <v>11391.951699999991</v>
      </c>
      <c r="E67" s="57">
        <v>3891780.6198</v>
      </c>
      <c r="F67" s="56">
        <v>11762.4751</v>
      </c>
      <c r="G67" s="51">
        <v>12388.01</v>
      </c>
      <c r="H67" s="51">
        <v>-625.53490000000056</v>
      </c>
      <c r="I67" s="57">
        <v>1221095.7611</v>
      </c>
      <c r="J67" s="56">
        <v>16223.248100000001</v>
      </c>
      <c r="K67" s="51">
        <v>12745.716700000001</v>
      </c>
      <c r="L67" s="51">
        <v>3477.5313999999998</v>
      </c>
      <c r="M67" s="57">
        <v>605353.63280000002</v>
      </c>
    </row>
    <row r="68" spans="1:17" x14ac:dyDescent="0.15">
      <c r="A68" s="15" t="s">
        <v>9</v>
      </c>
      <c r="B68" s="56">
        <v>82910.915900000007</v>
      </c>
      <c r="C68" s="51">
        <v>91338.623399999997</v>
      </c>
      <c r="D68" s="51">
        <v>-8427.7074999999895</v>
      </c>
      <c r="E68" s="57">
        <v>3698173.5224000001</v>
      </c>
      <c r="F68" s="56">
        <v>12266.9761</v>
      </c>
      <c r="G68" s="51">
        <v>13799.693600000001</v>
      </c>
      <c r="H68" s="51">
        <v>-1532.7175000000007</v>
      </c>
      <c r="I68" s="57">
        <v>1182728.2150999999</v>
      </c>
      <c r="J68" s="56">
        <v>16178.9103</v>
      </c>
      <c r="K68" s="51">
        <v>16880.889899999998</v>
      </c>
      <c r="L68" s="51">
        <v>-701.97959999999875</v>
      </c>
      <c r="M68" s="57">
        <v>603053.16260000004</v>
      </c>
    </row>
    <row r="69" spans="1:17" x14ac:dyDescent="0.15">
      <c r="A69" s="15" t="s">
        <v>10</v>
      </c>
      <c r="B69" s="56">
        <v>0</v>
      </c>
      <c r="C69" s="51">
        <v>0</v>
      </c>
      <c r="D69" s="51">
        <v>0</v>
      </c>
      <c r="E69" s="57">
        <v>0</v>
      </c>
      <c r="F69" s="56">
        <v>0</v>
      </c>
      <c r="G69" s="51">
        <v>0</v>
      </c>
      <c r="H69" s="51">
        <v>0</v>
      </c>
      <c r="I69" s="57">
        <v>0</v>
      </c>
      <c r="J69" s="56">
        <v>0</v>
      </c>
      <c r="K69" s="51">
        <v>0</v>
      </c>
      <c r="L69" s="51">
        <v>0</v>
      </c>
      <c r="M69" s="57">
        <v>0</v>
      </c>
    </row>
    <row r="70" spans="1:17" x14ac:dyDescent="0.15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247255.3812</v>
      </c>
      <c r="C78" s="28">
        <f t="shared" si="8"/>
        <v>244830.02860000002</v>
      </c>
      <c r="D78" s="28">
        <f t="shared" si="8"/>
        <v>2425.3525999999983</v>
      </c>
      <c r="E78" s="29"/>
      <c r="F78" s="27">
        <f t="shared" ref="F78:H78" si="9">SUM(F66:F77)</f>
        <v>35909.947099999998</v>
      </c>
      <c r="G78" s="28">
        <f t="shared" si="9"/>
        <v>40136.576399999998</v>
      </c>
      <c r="H78" s="28">
        <f t="shared" si="9"/>
        <v>-4226.6293000000005</v>
      </c>
      <c r="I78" s="29"/>
      <c r="J78" s="27">
        <f t="shared" ref="J78:L78" si="10">SUM(J66:J77)</f>
        <v>47550.268800000005</v>
      </c>
      <c r="K78" s="28">
        <f t="shared" si="10"/>
        <v>41365.160499999998</v>
      </c>
      <c r="L78" s="28">
        <f t="shared" si="10"/>
        <v>6185.1082999999999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12428.5039</v>
      </c>
      <c r="C83" s="51">
        <v>13343.746499999999</v>
      </c>
      <c r="D83" s="51">
        <v>-915.24259999999958</v>
      </c>
      <c r="E83" s="57">
        <v>331061.6165</v>
      </c>
      <c r="F83" s="56">
        <v>769.94820000000004</v>
      </c>
      <c r="G83" s="51">
        <v>495.12349999999998</v>
      </c>
      <c r="H83" s="51">
        <v>274.82470000000006</v>
      </c>
      <c r="I83" s="57">
        <v>38040.481</v>
      </c>
      <c r="J83" s="56">
        <v>566.25729999999999</v>
      </c>
      <c r="K83" s="51">
        <v>221.4607</v>
      </c>
      <c r="L83" s="51">
        <v>344.79660000000001</v>
      </c>
      <c r="M83" s="57">
        <v>55653.631999999998</v>
      </c>
      <c r="N83" s="35">
        <f t="shared" ref="N83:N93" si="11">B67+F67+J67+B83+F83+J83</f>
        <v>124692.90059999998</v>
      </c>
      <c r="O83" s="36">
        <f t="shared" ref="O83:O93" si="12">C67+G67+K67+C83+G83+K83</f>
        <v>110744.57369999999</v>
      </c>
      <c r="P83" s="36">
        <f t="shared" ref="P83:P88" si="13">+N83-O83</f>
        <v>13948.326899999985</v>
      </c>
      <c r="Q83" s="37">
        <f t="shared" ref="Q83:Q92" si="14">E67+I67+M67+E83+I83+M83</f>
        <v>6142985.7432000004</v>
      </c>
    </row>
    <row r="84" spans="1:17" x14ac:dyDescent="0.15">
      <c r="A84" s="15" t="s">
        <v>9</v>
      </c>
      <c r="B84" s="56">
        <v>16874.786899999999</v>
      </c>
      <c r="C84" s="51">
        <v>14331.1659</v>
      </c>
      <c r="D84" s="51">
        <v>2543.6209999999992</v>
      </c>
      <c r="E84" s="57">
        <v>333588.06020000001</v>
      </c>
      <c r="F84" s="56">
        <v>645.53779999999995</v>
      </c>
      <c r="G84" s="51">
        <v>634.87689999999998</v>
      </c>
      <c r="H84" s="51">
        <v>10.66089999999997</v>
      </c>
      <c r="I84" s="57">
        <v>37363.442799999997</v>
      </c>
      <c r="J84" s="56">
        <v>595.69370000000004</v>
      </c>
      <c r="K84" s="51">
        <v>165.2542</v>
      </c>
      <c r="L84" s="51">
        <v>430.43950000000007</v>
      </c>
      <c r="M84" s="57">
        <v>55479.409899999999</v>
      </c>
      <c r="N84" s="35">
        <f t="shared" si="11"/>
        <v>129472.82070000003</v>
      </c>
      <c r="O84" s="36">
        <f t="shared" si="12"/>
        <v>137150.50389999998</v>
      </c>
      <c r="P84" s="36">
        <f t="shared" si="13"/>
        <v>-7677.6831999999558</v>
      </c>
      <c r="Q84" s="37">
        <f t="shared" si="14"/>
        <v>5910385.813000001</v>
      </c>
    </row>
    <row r="85" spans="1:17" x14ac:dyDescent="0.15">
      <c r="A85" s="15" t="s">
        <v>10</v>
      </c>
      <c r="B85" s="56">
        <v>0</v>
      </c>
      <c r="C85" s="51">
        <v>0</v>
      </c>
      <c r="D85" s="51">
        <v>0</v>
      </c>
      <c r="E85" s="57">
        <v>0</v>
      </c>
      <c r="F85" s="56">
        <v>0</v>
      </c>
      <c r="G85" s="51">
        <v>0</v>
      </c>
      <c r="H85" s="51">
        <v>0</v>
      </c>
      <c r="I85" s="57">
        <v>0</v>
      </c>
      <c r="J85" s="56">
        <v>0</v>
      </c>
      <c r="K85" s="51">
        <v>0</v>
      </c>
      <c r="L85" s="51">
        <v>0</v>
      </c>
      <c r="M85" s="57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51841.357299999996</v>
      </c>
      <c r="C94" s="28">
        <f t="shared" si="16"/>
        <v>43351.815699999999</v>
      </c>
      <c r="D94" s="28">
        <f t="shared" si="16"/>
        <v>8489.5416000000005</v>
      </c>
      <c r="E94" s="29"/>
      <c r="F94" s="27">
        <f t="shared" ref="F94:H94" si="17">SUM(F82:F93)</f>
        <v>2419.1939000000002</v>
      </c>
      <c r="G94" s="28">
        <f t="shared" si="17"/>
        <v>1779.3913</v>
      </c>
      <c r="H94" s="28">
        <f t="shared" si="17"/>
        <v>639.8026000000001</v>
      </c>
      <c r="I94" s="29"/>
      <c r="J94" s="27">
        <f t="shared" ref="J94:L94" si="18">SUM(J82:J93)</f>
        <v>1755.1712</v>
      </c>
      <c r="K94" s="27">
        <f t="shared" si="18"/>
        <v>501.88530000000003</v>
      </c>
      <c r="L94" s="28">
        <f t="shared" si="18"/>
        <v>1253.2859000000001</v>
      </c>
      <c r="M94" s="29"/>
      <c r="N94" s="27">
        <f>SUM(N82:N93)</f>
        <v>386731.31950000004</v>
      </c>
      <c r="O94" s="27">
        <f>SUM(O82:O93)</f>
        <v>371964.8578</v>
      </c>
      <c r="P94" s="28">
        <f>SUM(P82:P93)</f>
        <v>14766.461700000029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2775.1909000000001</v>
      </c>
      <c r="C100" s="51">
        <v>2074.2766999999999</v>
      </c>
      <c r="D100" s="51">
        <v>700.91420000000016</v>
      </c>
      <c r="E100" s="57">
        <v>394532.91369999998</v>
      </c>
      <c r="F100" s="51">
        <v>6730.4290000000001</v>
      </c>
      <c r="G100" s="51">
        <v>4070.4458</v>
      </c>
      <c r="H100" s="51">
        <v>2659.9832000000001</v>
      </c>
      <c r="I100" s="57">
        <v>245290.6464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3191.3418999999999</v>
      </c>
      <c r="C101" s="51">
        <v>2069.6703000000002</v>
      </c>
      <c r="D101" s="51">
        <v>1121.6715999999997</v>
      </c>
      <c r="E101" s="58">
        <v>370176.62760000001</v>
      </c>
      <c r="F101" s="51">
        <v>6505.5942999999997</v>
      </c>
      <c r="G101" s="51">
        <v>9952.2369999999992</v>
      </c>
      <c r="H101" s="51">
        <v>-3446.6426999999994</v>
      </c>
      <c r="I101" s="57">
        <v>246292.546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7">
        <v>0</v>
      </c>
      <c r="F102" s="51">
        <v>0</v>
      </c>
      <c r="G102" s="51">
        <v>0</v>
      </c>
      <c r="H102" s="51">
        <v>0</v>
      </c>
      <c r="I102" s="58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8950.1728000000003</v>
      </c>
      <c r="C111" s="27">
        <f t="shared" si="19"/>
        <v>6955.5288999999993</v>
      </c>
      <c r="D111" s="28">
        <f>SUM(D99:D110)</f>
        <v>1994.6438999999996</v>
      </c>
      <c r="E111" s="27"/>
      <c r="F111" s="27">
        <f t="shared" si="19"/>
        <v>20110.5461</v>
      </c>
      <c r="G111" s="27">
        <f t="shared" si="19"/>
        <v>18973.848699999999</v>
      </c>
      <c r="H111" s="28">
        <f>SUM(H99:H110)</f>
        <v>1136.6974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2026-03-09T08:50:07Z</cp:lastPrinted>
  <dcterms:created xsi:type="dcterms:W3CDTF">2010-02-10T19:11:15Z</dcterms:created>
  <dcterms:modified xsi:type="dcterms:W3CDTF">2026-04-09T09:49:01Z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