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08" documentId="8_{3FB23144-9DB0-4066-8B11-879EA039CB1C}" xr6:coauthVersionLast="47" xr6:coauthVersionMax="47" xr10:uidLastSave="{52118B7D-CC86-4E72-8DDB-2B759A95CFFF}"/>
  <bookViews>
    <workbookView xWindow="-25320" yWindow="-120" windowWidth="25440" windowHeight="15390" xr2:uid="{00000000-000D-0000-FFFF-FFFF00000000}"/>
  </bookViews>
  <sheets>
    <sheet name="Fonder 2025" sheetId="1" r:id="rId1"/>
  </sheets>
  <definedNames>
    <definedName name="_xlnm.Print_Area" localSheetId="0">'Fonder 2025'!$A$1:$Q$161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" i="1" l="1"/>
  <c r="L38" i="1"/>
  <c r="L22" i="1"/>
  <c r="D22" i="1" l="1"/>
  <c r="H111" i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<sst xmlns="http://schemas.openxmlformats.org/spreadsheetml/2006/main" count="191" uniqueCount="33">
  <si>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</si>
  <si>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</si>
  <si>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</si>
  <si>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</si>
  <si>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</si>
  <si>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</si>
  <si>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</si>
  <si>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</si>
  <si>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</si>
  <si>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</si>
  <si>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</si>
  <si>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</si>
  <si>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</si>
  <si>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</si>
  <si>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</si>
  <si>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</si>
  <si>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</si>
  <si>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</si>
  <si>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</si>
  <si>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</si>
  <si>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</si>
  <si>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</si>
  <si>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</si>
  <si>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</si>
  <si>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</si>
  <si>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</si>
  <si>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</si>
  <si>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</si>
  <si>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</si>
  <si>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</si>
  <si>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</si>
  <si>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2025 (MSEK)</t>
  </si>
  <si>
    <t>NYSPARANDE I FONDER OCH FONDFÖRMÖGENHET EXKLUSIVE PPM 2025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</si>
</sst>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3" fontId="1" fillId="0" borderId="9" xfId="1" applyNumberFormat="1" applyBorder="1"/>
    <xf numFmtId="3" fontId="1" fillId="0" borderId="12" xfId="1" applyNumberFormat="1" applyBorder="1"/>
    <xf numFmtId="3" fontId="1" fillId="0" borderId="14" xfId="1" applyNumberFormat="1" applyBorder="1"/>
    <xf numFmtId="3" fontId="1" fillId="0" borderId="4" xfId="1" applyNumberFormat="1" applyBorder="1"/>
    <xf numFmtId="3" fontId="1" fillId="0" borderId="15" xfId="1" applyNumberFormat="1" applyBorder="1"/>
    <xf numFmtId="3" fontId="1" fillId="0" borderId="16" xfId="1" applyNumberFormat="1" applyFont="1" applyFill="1" applyBorder="1"/>
    <xf numFmtId="3" fontId="1" fillId="0" borderId="23" xfId="1" applyNumberFormat="1" applyFont="1" applyFill="1" applyBorder="1"/>
    <xf numFmtId="3" fontId="5" fillId="0" borderId="22" xfId="1" applyNumberFormat="1" applyFont="1" applyFill="1" applyBorder="1"/>
    <xf numFmtId="165" fontId="1" fillId="0" borderId="0" xfId="1" applyNumberFormat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 xr:uid="{00000000-0005-0000-0000-000001000000}"/>
  </cellStyles>
  <dxfs count="7"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473075</xdr:colOff>
      <xdr:row>159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113"/>
  <sheetViews>
    <sheetView tabSelected="1" zoomScaleNormal="100" workbookViewId="0">
      <selection activeCell="K4" sqref="K4"/>
    </sheetView>
  </sheetViews>
  <sheetFormatPr defaultColWidth="9.140625" defaultRowHeight="10.5" x14ac:dyDescent="0.15"/>
  <cols>
    <col min="1" max="1" width="9.140625" style="1"/>
    <col min="2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5" width="10.140625" style="1" bestFit="1" customWidth="1"/>
    <col min="16" max="16" width="9.28515625" style="1" bestFit="1" customWidth="1"/>
    <col min="17" max="17" width="11.5703125" style="1" customWidth="1"/>
    <col min="18" max="18" width="9.140625" style="1" customWidth="1"/>
    <col min="19" max="19" width="12.28515625" style="1" bestFit="1" customWidth="1"/>
    <col min="20" max="16384" width="9.140625" style="1"/>
  </cols>
  <sheetData>
    <row r="1" spans="1:22" x14ac:dyDescent="0.15">
      <c r="F1" s="2"/>
    </row>
    <row r="2" spans="1:22" x14ac:dyDescent="0.15">
      <c r="F2" s="2"/>
    </row>
    <row r="3" spans="1:22" x14ac:dyDescent="0.15">
      <c r="F3" s="2"/>
    </row>
    <row r="4" spans="1:22" ht="15" x14ac:dyDescent="0.2">
      <c r="A4" s="3" t="s">
        <v>31</v>
      </c>
    </row>
    <row r="6" spans="1:22" x14ac:dyDescent="0.15">
      <c r="F6" s="4"/>
    </row>
    <row r="7" spans="1:22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2" ht="12.75" x14ac:dyDescent="0.2">
      <c r="A8" s="6" t="s">
        <v>0</v>
      </c>
      <c r="B8" s="71" t="s">
        <v>1</v>
      </c>
      <c r="C8" s="72"/>
      <c r="D8" s="72"/>
      <c r="E8" s="73"/>
      <c r="F8" s="71" t="s">
        <v>2</v>
      </c>
      <c r="G8" s="72" t="s">
        <v>2</v>
      </c>
      <c r="H8" s="72"/>
      <c r="I8" s="73"/>
      <c r="J8" s="71" t="s">
        <v>27</v>
      </c>
      <c r="K8" s="72" t="s">
        <v>2</v>
      </c>
      <c r="L8" s="72"/>
      <c r="M8" s="73"/>
      <c r="R8" s="60"/>
    </row>
    <row r="9" spans="1:22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0"/>
    </row>
    <row r="10" spans="1:22" x14ac:dyDescent="0.15">
      <c r="A10" s="14" t="s">
        <v>7</v>
      </c>
      <c r="B10" s="54">
        <v>81457.402400000006</v>
      </c>
      <c r="C10" s="50">
        <v>72447.166400000002</v>
      </c>
      <c r="D10" s="50">
        <v>9010.2360000000044</v>
      </c>
      <c r="E10" s="55">
        <v>5962168.9364999998</v>
      </c>
      <c r="F10" s="54">
        <v>13234.334699999999</v>
      </c>
      <c r="G10" s="50">
        <v>14358.1077</v>
      </c>
      <c r="H10" s="50">
        <v>-1123.773000000001</v>
      </c>
      <c r="I10" s="55">
        <v>1621792.8034000001</v>
      </c>
      <c r="J10" s="54">
        <v>23087.5867</v>
      </c>
      <c r="K10" s="50">
        <v>13246.143099999999</v>
      </c>
      <c r="L10" s="50">
        <v>9841.4436000000005</v>
      </c>
      <c r="M10" s="55">
        <v>703968.39899999998</v>
      </c>
      <c r="P10" s="60"/>
      <c r="Q10" s="60"/>
      <c r="R10" s="60"/>
      <c r="S10" s="60"/>
    </row>
    <row r="11" spans="1:22" x14ac:dyDescent="0.15">
      <c r="A11" s="15" t="s">
        <v>8</v>
      </c>
      <c r="B11" s="56">
        <v>133540.011</v>
      </c>
      <c r="C11" s="51">
        <v>117535.5561</v>
      </c>
      <c r="D11" s="51">
        <v>16004.454899999997</v>
      </c>
      <c r="E11" s="57">
        <v>5771861.4501</v>
      </c>
      <c r="F11" s="56">
        <v>14195.252699999999</v>
      </c>
      <c r="G11" s="51">
        <v>12829.8858</v>
      </c>
      <c r="H11" s="51">
        <v>1365.3668999999991</v>
      </c>
      <c r="I11" s="57">
        <v>1597018.0619999999</v>
      </c>
      <c r="J11" s="56">
        <v>27189.7232</v>
      </c>
      <c r="K11" s="51">
        <v>18577.5497</v>
      </c>
      <c r="L11" s="51">
        <v>8612.1735000000008</v>
      </c>
      <c r="M11" s="57">
        <v>714246.3872</v>
      </c>
      <c r="P11" s="60"/>
      <c r="Q11" s="60"/>
      <c r="R11" s="60"/>
      <c r="S11" s="60"/>
    </row>
    <row r="12" spans="1:22" x14ac:dyDescent="0.15">
      <c r="A12" s="15" t="s">
        <v>9</v>
      </c>
      <c r="B12" s="56">
        <v>139361.27619999999</v>
      </c>
      <c r="C12" s="51">
        <v>158898.68830000001</v>
      </c>
      <c r="D12" s="51">
        <v>-19537.412100000016</v>
      </c>
      <c r="E12" s="57">
        <v>5191775.0815000003</v>
      </c>
      <c r="F12" s="56">
        <v>13425.9791</v>
      </c>
      <c r="G12" s="51">
        <v>17587.552299999999</v>
      </c>
      <c r="H12" s="51">
        <v>-4161.5731999999989</v>
      </c>
      <c r="I12" s="57">
        <v>1489339.8389999999</v>
      </c>
      <c r="J12" s="56">
        <v>21821.824700000001</v>
      </c>
      <c r="K12" s="51">
        <v>18180.194899999999</v>
      </c>
      <c r="L12" s="51">
        <v>3641.6298000000024</v>
      </c>
      <c r="M12" s="57">
        <v>710295.83310000005</v>
      </c>
      <c r="P12" s="60"/>
      <c r="Q12" s="60"/>
      <c r="R12" s="60"/>
      <c r="S12" s="60"/>
    </row>
    <row r="13" spans="1:22" x14ac:dyDescent="0.15">
      <c r="A13" s="15" t="s">
        <v>10</v>
      </c>
      <c r="B13" s="56">
        <v>95402.160699999993</v>
      </c>
      <c r="C13" s="51">
        <v>99668.521599999993</v>
      </c>
      <c r="D13" s="51">
        <v>-4266.3608999999997</v>
      </c>
      <c r="E13" s="57">
        <v>5064822.2278000005</v>
      </c>
      <c r="F13" s="56">
        <v>11595.1222</v>
      </c>
      <c r="G13" s="51">
        <v>14985.7361</v>
      </c>
      <c r="H13" s="51">
        <v>-3390.6139000000003</v>
      </c>
      <c r="I13" s="57">
        <v>1463284.3851000001</v>
      </c>
      <c r="J13" s="56">
        <v>22799.654200000001</v>
      </c>
      <c r="K13" s="51">
        <v>32808.470399999998</v>
      </c>
      <c r="L13" s="51">
        <v>-10008.816199999997</v>
      </c>
      <c r="M13" s="57">
        <v>706468.50719999999</v>
      </c>
      <c r="P13" s="60"/>
      <c r="Q13" s="60"/>
      <c r="R13" s="60"/>
      <c r="S13" s="60"/>
    </row>
    <row r="14" spans="1:22" x14ac:dyDescent="0.15">
      <c r="A14" s="15" t="s">
        <v>11</v>
      </c>
      <c r="B14" s="56">
        <v>98694.120299999995</v>
      </c>
      <c r="C14" s="51">
        <v>75585.371400000004</v>
      </c>
      <c r="D14" s="51">
        <v>23108.748899999991</v>
      </c>
      <c r="E14" s="58">
        <v>5351625.3777999999</v>
      </c>
      <c r="F14" s="56">
        <v>15072.8755</v>
      </c>
      <c r="G14" s="51">
        <v>12990.677</v>
      </c>
      <c r="H14" s="51">
        <v>2082.1985000000004</v>
      </c>
      <c r="I14" s="58">
        <v>1516962.9696</v>
      </c>
      <c r="J14" s="56">
        <v>42876.078000000001</v>
      </c>
      <c r="K14" s="51">
        <v>13892.1165</v>
      </c>
      <c r="L14" s="51">
        <v>28983.961500000001</v>
      </c>
      <c r="M14" s="58">
        <v>737329.42090000003</v>
      </c>
      <c r="P14" s="60"/>
      <c r="Q14" s="60"/>
      <c r="R14" s="60"/>
      <c r="S14" s="60"/>
      <c r="T14" s="60"/>
      <c r="U14" s="60"/>
      <c r="V14" s="60"/>
    </row>
    <row r="15" spans="1:22" x14ac:dyDescent="0.15">
      <c r="A15" s="15" t="s">
        <v>12</v>
      </c>
      <c r="B15" s="56">
        <v>76901.355899999995</v>
      </c>
      <c r="C15" s="51">
        <v>72502.776899999997</v>
      </c>
      <c r="D15" s="51">
        <v>4398.5789999999979</v>
      </c>
      <c r="E15" s="57">
        <v>5503371.7104000002</v>
      </c>
      <c r="F15" s="56">
        <v>11635.436799999999</v>
      </c>
      <c r="G15" s="51">
        <v>10532.5969</v>
      </c>
      <c r="H15" s="51">
        <v>1102.839899999999</v>
      </c>
      <c r="I15" s="57">
        <v>1543903.0748000001</v>
      </c>
      <c r="J15" s="56">
        <v>18186.522099999998</v>
      </c>
      <c r="K15" s="51">
        <v>13470.9843</v>
      </c>
      <c r="L15" s="51">
        <v>4715.5377999999982</v>
      </c>
      <c r="M15" s="57">
        <v>736383.70640000002</v>
      </c>
      <c r="P15" s="60"/>
      <c r="Q15" s="60"/>
      <c r="R15" s="60"/>
      <c r="S15" s="60"/>
    </row>
    <row r="16" spans="1:22" x14ac:dyDescent="0.15">
      <c r="A16" s="15" t="s">
        <v>13</v>
      </c>
      <c r="B16" s="56">
        <v>69317.809800000003</v>
      </c>
      <c r="C16" s="51">
        <v>47926.030599999998</v>
      </c>
      <c r="D16" s="51">
        <v>21391.779200000004</v>
      </c>
      <c r="E16" s="57">
        <v>5729127.6642000005</v>
      </c>
      <c r="F16" s="56">
        <v>8927.7227999999996</v>
      </c>
      <c r="G16" s="51">
        <v>8102.9570000000003</v>
      </c>
      <c r="H16" s="51">
        <v>824.76579999999922</v>
      </c>
      <c r="I16" s="57">
        <v>1581855.8122</v>
      </c>
      <c r="J16" s="56">
        <v>11957.484899999999</v>
      </c>
      <c r="K16" s="51">
        <v>9149.0365999999995</v>
      </c>
      <c r="L16" s="51">
        <v>2808.4483</v>
      </c>
      <c r="M16" s="57">
        <v>738905.3946</v>
      </c>
      <c r="Q16" s="60"/>
      <c r="R16" s="60"/>
    </row>
    <row r="17" spans="1:24" x14ac:dyDescent="0.15">
      <c r="A17" s="15" t="s">
        <v>14</v>
      </c>
      <c r="B17" s="16">
        <v>65796.443700000003</v>
      </c>
      <c r="C17" s="17">
        <v>58588.4974</v>
      </c>
      <c r="D17" s="17">
        <v>7207.9463000000032</v>
      </c>
      <c r="E17" s="20">
        <v>5696874.0103000002</v>
      </c>
      <c r="F17" s="16">
        <v>7719.0934999999999</v>
      </c>
      <c r="G17" s="17">
        <v>8145.9156000000003</v>
      </c>
      <c r="H17" s="17">
        <v>-426.82210000000032</v>
      </c>
      <c r="I17" s="20">
        <v>1578400.5423000001</v>
      </c>
      <c r="J17" s="16">
        <v>11129.6469</v>
      </c>
      <c r="K17" s="17">
        <v>8085.12</v>
      </c>
      <c r="L17" s="17">
        <v>3044.5268999999998</v>
      </c>
      <c r="M17" s="20">
        <v>746678.37959999999</v>
      </c>
    </row>
    <row r="18" spans="1:24" x14ac:dyDescent="0.15">
      <c r="A18" s="15" t="s">
        <v>15</v>
      </c>
      <c r="B18" s="16">
        <v>71527.973400000003</v>
      </c>
      <c r="C18" s="17">
        <v>66069.430900000007</v>
      </c>
      <c r="D18" s="17">
        <v>5458.5424999999959</v>
      </c>
      <c r="E18" s="20">
        <v>5792356.2799000004</v>
      </c>
      <c r="F18" s="16">
        <v>10531.7662</v>
      </c>
      <c r="G18" s="17">
        <v>10850.432199999999</v>
      </c>
      <c r="H18" s="17">
        <v>-318.66599999999926</v>
      </c>
      <c r="I18" s="20">
        <v>1592341.3461</v>
      </c>
      <c r="J18" s="16">
        <v>14993.9231</v>
      </c>
      <c r="K18" s="17">
        <v>11573.742700000001</v>
      </c>
      <c r="L18" s="17">
        <v>3420.1803999999993</v>
      </c>
      <c r="M18" s="18">
        <v>753717.90500000003</v>
      </c>
    </row>
    <row r="19" spans="1:24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24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24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24" ht="15" customHeight="1" x14ac:dyDescent="0.15">
      <c r="A22" s="7" t="s">
        <v>19</v>
      </c>
      <c r="B22" s="27">
        <f t="shared" ref="B22:K22" si="0">SUM(B10:B21)</f>
        <v>831998.55340000009</v>
      </c>
      <c r="C22" s="28">
        <f t="shared" si="0"/>
        <v>769222.03960000002</v>
      </c>
      <c r="D22" s="28">
        <f>SUM(D10:D21)</f>
        <v>62776.513799999979</v>
      </c>
      <c r="E22" s="29"/>
      <c r="F22" s="27">
        <f t="shared" si="0"/>
        <v>106337.58349999999</v>
      </c>
      <c r="G22" s="28">
        <f t="shared" si="0"/>
        <v>110383.8606</v>
      </c>
      <c r="H22" s="28">
        <f t="shared" si="0"/>
        <v>-4046.2771000000021</v>
      </c>
      <c r="I22" s="29"/>
      <c r="J22" s="27">
        <f t="shared" si="0"/>
        <v>194042.44380000001</v>
      </c>
      <c r="K22" s="28">
        <f t="shared" si="0"/>
        <v>138983.35819999999</v>
      </c>
      <c r="L22" s="28">
        <f>SUM(L10:L21)</f>
        <v>55059.085600000006</v>
      </c>
      <c r="M22" s="29"/>
    </row>
    <row r="23" spans="1:24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24" ht="12.75" x14ac:dyDescent="0.2">
      <c r="A24" s="6" t="s">
        <v>0</v>
      </c>
      <c r="B24" s="71" t="s">
        <v>28</v>
      </c>
      <c r="C24" s="72" t="s">
        <v>2</v>
      </c>
      <c r="D24" s="72"/>
      <c r="E24" s="73"/>
      <c r="F24" s="71" t="s">
        <v>20</v>
      </c>
      <c r="G24" s="72"/>
      <c r="H24" s="72"/>
      <c r="I24" s="73"/>
      <c r="J24" s="71" t="s">
        <v>21</v>
      </c>
      <c r="K24" s="72"/>
      <c r="L24" s="72"/>
      <c r="M24" s="73"/>
      <c r="N24" s="71" t="s">
        <v>22</v>
      </c>
      <c r="O24" s="72" t="s">
        <v>2</v>
      </c>
      <c r="P24" s="72"/>
      <c r="Q24" s="73"/>
    </row>
    <row r="25" spans="1:24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24" x14ac:dyDescent="0.15">
      <c r="A26" s="14" t="s">
        <v>7</v>
      </c>
      <c r="B26" s="54">
        <v>12247.4144</v>
      </c>
      <c r="C26" s="50">
        <v>14434.818799999999</v>
      </c>
      <c r="D26" s="50">
        <v>-2187.4043999999994</v>
      </c>
      <c r="E26" s="55">
        <v>318149.28480000002</v>
      </c>
      <c r="F26" s="54">
        <v>992.62440000000004</v>
      </c>
      <c r="G26" s="50">
        <v>1188.8284000000001</v>
      </c>
      <c r="H26" s="50">
        <v>-196.20400000000006</v>
      </c>
      <c r="I26" s="55">
        <v>38009.516100000001</v>
      </c>
      <c r="J26" s="54">
        <v>440.73899999999998</v>
      </c>
      <c r="K26" s="50">
        <v>234.2884</v>
      </c>
      <c r="L26" s="50">
        <v>206.45059999999998</v>
      </c>
      <c r="M26" s="55">
        <v>51779.490599999997</v>
      </c>
      <c r="N26" s="32">
        <f>B10+F10+J10+B26+F26+J26</f>
        <v>131460.10159999999</v>
      </c>
      <c r="O26" s="33">
        <f t="shared" ref="O26:O37" si="1">C10+G10+K10+C26+G26+K26</f>
        <v>115909.35280000001</v>
      </c>
      <c r="P26" s="33">
        <f>+N26-O26</f>
        <v>15550.748799999987</v>
      </c>
      <c r="Q26" s="34">
        <f>E10+I10+M10+E26+I26+M26</f>
        <v>8695868.4304000009</v>
      </c>
    </row>
    <row r="27" spans="1:24" x14ac:dyDescent="0.15">
      <c r="A27" s="15" t="s">
        <v>8</v>
      </c>
      <c r="B27" s="56">
        <v>15317.997600000001</v>
      </c>
      <c r="C27" s="51">
        <v>16944.106100000001</v>
      </c>
      <c r="D27" s="51">
        <v>-1626.1085000000003</v>
      </c>
      <c r="E27" s="57">
        <v>316970.15509999997</v>
      </c>
      <c r="F27" s="56">
        <v>618.21619999999996</v>
      </c>
      <c r="G27" s="51">
        <v>1063.3108</v>
      </c>
      <c r="H27" s="51">
        <v>-445.09460000000001</v>
      </c>
      <c r="I27" s="57">
        <v>37643.494500000001</v>
      </c>
      <c r="J27" s="56">
        <v>226.18109999999999</v>
      </c>
      <c r="K27" s="51">
        <v>91.519900000000007</v>
      </c>
      <c r="L27" s="51">
        <v>134.66119999999998</v>
      </c>
      <c r="M27" s="57">
        <v>51143.170700000002</v>
      </c>
      <c r="N27" s="35">
        <f t="shared" ref="N27:N37" si="2">B11+F11+J11+B27+F27+J27</f>
        <v>191087.3818</v>
      </c>
      <c r="O27" s="36">
        <f t="shared" si="1"/>
        <v>167041.92840000003</v>
      </c>
      <c r="P27" s="36">
        <f t="shared" ref="P27:P37" si="3">+N27-O27</f>
        <v>24045.453399999969</v>
      </c>
      <c r="Q27" s="37">
        <f t="shared" ref="Q27:Q37" si="4">E11+I11+M11+E27+I27+M27</f>
        <v>8488882.7195999995</v>
      </c>
      <c r="R27" s="70"/>
      <c r="T27" s="60"/>
      <c r="V27" s="60"/>
      <c r="W27" s="60"/>
      <c r="X27" s="60"/>
    </row>
    <row r="28" spans="1:24" x14ac:dyDescent="0.15">
      <c r="A28" s="15" t="s">
        <v>9</v>
      </c>
      <c r="B28" s="56">
        <v>23675.175999999999</v>
      </c>
      <c r="C28" s="51">
        <v>15029.770699999999</v>
      </c>
      <c r="D28" s="51">
        <v>8645.4053000000004</v>
      </c>
      <c r="E28" s="57">
        <v>328154.04969999997</v>
      </c>
      <c r="F28" s="56">
        <v>718.3374</v>
      </c>
      <c r="G28" s="51">
        <v>719.95339999999999</v>
      </c>
      <c r="H28" s="51">
        <v>-1.6159999999999854</v>
      </c>
      <c r="I28" s="57">
        <v>37241.967400000001</v>
      </c>
      <c r="J28" s="56">
        <v>217.2449</v>
      </c>
      <c r="K28" s="51">
        <v>152.11670000000001</v>
      </c>
      <c r="L28" s="51">
        <v>65.128199999999993</v>
      </c>
      <c r="M28" s="57">
        <v>48750.484400000001</v>
      </c>
      <c r="N28" s="35">
        <f t="shared" si="2"/>
        <v>199219.83829999997</v>
      </c>
      <c r="O28" s="36">
        <f t="shared" si="1"/>
        <v>210568.27630000003</v>
      </c>
      <c r="P28" s="36">
        <f t="shared" si="3"/>
        <v>-11348.438000000053</v>
      </c>
      <c r="Q28" s="37">
        <f t="shared" si="4"/>
        <v>7805557.2551000016</v>
      </c>
      <c r="T28" s="60"/>
      <c r="V28" s="60"/>
      <c r="W28" s="60"/>
      <c r="X28" s="60"/>
    </row>
    <row r="29" spans="1:24" x14ac:dyDescent="0.15">
      <c r="A29" s="15" t="s">
        <v>10</v>
      </c>
      <c r="B29" s="56">
        <v>29919.071</v>
      </c>
      <c r="C29" s="51">
        <v>18104.197400000001</v>
      </c>
      <c r="D29" s="51">
        <v>11814.873599999999</v>
      </c>
      <c r="E29" s="57">
        <v>340657.1496</v>
      </c>
      <c r="F29" s="56">
        <v>1556.4136000000001</v>
      </c>
      <c r="G29" s="51">
        <v>819.24440000000004</v>
      </c>
      <c r="H29" s="51">
        <v>737.16920000000005</v>
      </c>
      <c r="I29" s="57">
        <v>37376.184999999998</v>
      </c>
      <c r="J29" s="56">
        <v>907.12189999999998</v>
      </c>
      <c r="K29" s="51">
        <v>196.20509999999999</v>
      </c>
      <c r="L29" s="51">
        <v>710.91679999999997</v>
      </c>
      <c r="M29" s="57">
        <v>49126.3298</v>
      </c>
      <c r="N29" s="35">
        <f t="shared" si="2"/>
        <v>162179.5436</v>
      </c>
      <c r="O29" s="36">
        <f t="shared" si="1"/>
        <v>166582.37499999997</v>
      </c>
      <c r="P29" s="36">
        <f t="shared" si="3"/>
        <v>-4402.8313999999664</v>
      </c>
      <c r="Q29" s="37">
        <f t="shared" si="4"/>
        <v>7661734.7845000001</v>
      </c>
      <c r="T29" s="60"/>
      <c r="V29" s="60"/>
      <c r="W29" s="60"/>
      <c r="X29" s="60"/>
    </row>
    <row r="30" spans="1:24" x14ac:dyDescent="0.15">
      <c r="A30" s="15" t="s">
        <v>11</v>
      </c>
      <c r="B30" s="56">
        <v>13915.8616</v>
      </c>
      <c r="C30" s="51">
        <v>19335.306799999998</v>
      </c>
      <c r="D30" s="51">
        <v>-5419.4451999999983</v>
      </c>
      <c r="E30" s="58">
        <v>336036.424</v>
      </c>
      <c r="F30" s="56">
        <v>725.04499999999996</v>
      </c>
      <c r="G30" s="51">
        <v>978.40830000000005</v>
      </c>
      <c r="H30" s="51">
        <v>-253.36330000000009</v>
      </c>
      <c r="I30" s="58">
        <v>37280.017899999999</v>
      </c>
      <c r="J30" s="56">
        <v>1004.7478</v>
      </c>
      <c r="K30" s="51">
        <v>520.83140000000003</v>
      </c>
      <c r="L30" s="51">
        <v>483.91639999999995</v>
      </c>
      <c r="M30" s="58">
        <v>49484.871599999999</v>
      </c>
      <c r="N30" s="35">
        <f t="shared" si="2"/>
        <v>172288.72820000001</v>
      </c>
      <c r="O30" s="36">
        <f t="shared" si="1"/>
        <v>123302.71139999999</v>
      </c>
      <c r="P30" s="36">
        <f t="shared" si="3"/>
        <v>48986.016800000027</v>
      </c>
      <c r="Q30" s="38">
        <f>E14+I14+M14+E30+I30+M30</f>
        <v>8028719.0818000007</v>
      </c>
      <c r="T30" s="60"/>
      <c r="V30" s="60"/>
      <c r="W30" s="60"/>
      <c r="X30" s="60"/>
    </row>
    <row r="31" spans="1:24" x14ac:dyDescent="0.15">
      <c r="A31" s="15" t="s">
        <v>12</v>
      </c>
      <c r="B31" s="56">
        <v>11436.499299999999</v>
      </c>
      <c r="C31" s="51">
        <v>14277.133900000001</v>
      </c>
      <c r="D31" s="51">
        <v>-2840.6346000000012</v>
      </c>
      <c r="E31" s="57">
        <v>331094.21309999999</v>
      </c>
      <c r="F31" s="56">
        <v>614.54729999999995</v>
      </c>
      <c r="G31" s="51">
        <v>1008.1255</v>
      </c>
      <c r="H31" s="51">
        <v>-393.57820000000004</v>
      </c>
      <c r="I31" s="57">
        <v>36833.143900000003</v>
      </c>
      <c r="J31" s="56">
        <v>486.7389</v>
      </c>
      <c r="K31" s="51">
        <v>100.8745</v>
      </c>
      <c r="L31" s="51">
        <v>385.86439999999999</v>
      </c>
      <c r="M31" s="57">
        <v>50095.409899999999</v>
      </c>
      <c r="N31" s="35">
        <f t="shared" si="2"/>
        <v>119261.10029999999</v>
      </c>
      <c r="O31" s="36">
        <f t="shared" si="1"/>
        <v>111892.492</v>
      </c>
      <c r="P31" s="36">
        <f t="shared" si="3"/>
        <v>7368.6082999999926</v>
      </c>
      <c r="Q31" s="37">
        <f t="shared" si="4"/>
        <v>8201681.2584999995</v>
      </c>
      <c r="T31" s="60"/>
      <c r="V31" s="60"/>
      <c r="W31" s="60"/>
      <c r="X31" s="60"/>
    </row>
    <row r="32" spans="1:24" x14ac:dyDescent="0.15">
      <c r="A32" s="15" t="s">
        <v>13</v>
      </c>
      <c r="B32" s="56">
        <v>8311.4989000000005</v>
      </c>
      <c r="C32" s="51">
        <v>8487.6594999999998</v>
      </c>
      <c r="D32" s="51">
        <v>-176.16059999999925</v>
      </c>
      <c r="E32" s="57">
        <v>332063.31349999999</v>
      </c>
      <c r="F32" s="56">
        <v>707.06460000000004</v>
      </c>
      <c r="G32" s="51">
        <v>447.42360000000002</v>
      </c>
      <c r="H32" s="51">
        <v>259.64100000000002</v>
      </c>
      <c r="I32" s="57">
        <v>37626.759599999998</v>
      </c>
      <c r="J32" s="56">
        <v>474.20310000000001</v>
      </c>
      <c r="K32" s="51">
        <v>64.030199999999994</v>
      </c>
      <c r="L32" s="51">
        <v>410.17290000000003</v>
      </c>
      <c r="M32" s="57">
        <v>50866.165500000003</v>
      </c>
      <c r="N32" s="35">
        <f t="shared" si="2"/>
        <v>99695.784100000004</v>
      </c>
      <c r="O32" s="36">
        <f t="shared" si="1"/>
        <v>74177.137499999983</v>
      </c>
      <c r="P32" s="36">
        <f t="shared" si="3"/>
        <v>25518.646600000022</v>
      </c>
      <c r="Q32" s="37">
        <f t="shared" si="4"/>
        <v>8470445.1096000019</v>
      </c>
      <c r="T32" s="60"/>
      <c r="V32" s="60"/>
      <c r="W32" s="60"/>
      <c r="X32" s="60"/>
    </row>
    <row r="33" spans="1:19" x14ac:dyDescent="0.15">
      <c r="A33" s="15" t="s">
        <v>14</v>
      </c>
      <c r="B33" s="16">
        <v>7445.5700999999999</v>
      </c>
      <c r="C33" s="17">
        <v>10436.055899999999</v>
      </c>
      <c r="D33" s="17">
        <v>-2990.4857999999995</v>
      </c>
      <c r="E33" s="20">
        <v>326752.77669999999</v>
      </c>
      <c r="F33" s="16">
        <v>662.87279999999998</v>
      </c>
      <c r="G33" s="17">
        <v>587.61469999999997</v>
      </c>
      <c r="H33" s="17">
        <v>75.258100000000013</v>
      </c>
      <c r="I33" s="20">
        <v>38968.522799999999</v>
      </c>
      <c r="J33" s="16">
        <v>1583.68</v>
      </c>
      <c r="K33" s="17">
        <v>733.63459999999998</v>
      </c>
      <c r="L33" s="17">
        <v>850.04540000000009</v>
      </c>
      <c r="M33" s="20">
        <v>50423.878199999999</v>
      </c>
      <c r="N33" s="35">
        <f t="shared" si="2"/>
        <v>94337.307000000001</v>
      </c>
      <c r="O33" s="36">
        <f t="shared" si="1"/>
        <v>86576.838200000013</v>
      </c>
      <c r="P33" s="36">
        <f>+N33-O33</f>
        <v>7760.4687999999878</v>
      </c>
      <c r="Q33" s="39">
        <f t="shared" si="4"/>
        <v>8438098.1098999996</v>
      </c>
    </row>
    <row r="34" spans="1:19" x14ac:dyDescent="0.15">
      <c r="A34" s="15" t="s">
        <v>15</v>
      </c>
      <c r="B34" s="16">
        <v>10225.541800000001</v>
      </c>
      <c r="C34" s="17">
        <v>13185.4514</v>
      </c>
      <c r="D34" s="17">
        <v>-2959.909599999999</v>
      </c>
      <c r="E34" s="20">
        <v>325006.55060000002</v>
      </c>
      <c r="F34" s="16">
        <v>805.32449999999994</v>
      </c>
      <c r="G34" s="17">
        <v>682.11490000000003</v>
      </c>
      <c r="H34" s="17">
        <v>123.20959999999991</v>
      </c>
      <c r="I34" s="20">
        <v>39107.4902</v>
      </c>
      <c r="J34" s="16">
        <v>1343.7074</v>
      </c>
      <c r="K34" s="17">
        <v>206.84649999999999</v>
      </c>
      <c r="L34" s="17">
        <v>1136.8609000000001</v>
      </c>
      <c r="M34" s="20">
        <v>52691.859100000001</v>
      </c>
      <c r="N34" s="35">
        <f t="shared" si="2"/>
        <v>109428.23640000001</v>
      </c>
      <c r="O34" s="36">
        <f t="shared" si="1"/>
        <v>102568.01860000001</v>
      </c>
      <c r="P34" s="36">
        <f t="shared" si="3"/>
        <v>6860.2177999999985</v>
      </c>
      <c r="Q34" s="37">
        <f t="shared" si="4"/>
        <v>8555221.4309</v>
      </c>
    </row>
    <row r="35" spans="1:19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9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0"/>
    </row>
    <row r="37" spans="1:19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15">
      <c r="A38" s="7" t="s">
        <v>19</v>
      </c>
      <c r="B38" s="27">
        <f t="shared" ref="B38:D38" si="5">SUM(B26:B37)</f>
        <v>132494.63070000001</v>
      </c>
      <c r="C38" s="28">
        <f t="shared" si="5"/>
        <v>130234.50050000001</v>
      </c>
      <c r="D38" s="28">
        <f t="shared" si="5"/>
        <v>2260.1302000000023</v>
      </c>
      <c r="E38" s="29"/>
      <c r="F38" s="27">
        <f t="shared" ref="F38:K38" si="6">SUM(F26:F37)</f>
        <v>7400.4457999999995</v>
      </c>
      <c r="G38" s="28">
        <f t="shared" si="6"/>
        <v>7495.0240000000013</v>
      </c>
      <c r="H38" s="28">
        <f t="shared" si="6"/>
        <v>-94.578200000000209</v>
      </c>
      <c r="I38" s="29"/>
      <c r="J38" s="27">
        <f t="shared" si="6"/>
        <v>6684.3641000000007</v>
      </c>
      <c r="K38" s="27">
        <f t="shared" si="6"/>
        <v>2300.3472999999999</v>
      </c>
      <c r="L38" s="28">
        <f>SUM(L26:L37)</f>
        <v>4384.0167999999994</v>
      </c>
      <c r="M38" s="29"/>
      <c r="N38" s="27">
        <f>SUM(N26:N37)</f>
        <v>1278958.0213000001</v>
      </c>
      <c r="O38" s="27">
        <f>SUM(O26:O37)</f>
        <v>1158619.1302</v>
      </c>
      <c r="P38" s="28">
        <f>SUM(P26:P37)</f>
        <v>120338.89109999996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71" t="s">
        <v>24</v>
      </c>
      <c r="C40" s="72"/>
      <c r="D40" s="72"/>
      <c r="E40" s="73"/>
      <c r="F40" s="71" t="s">
        <v>29</v>
      </c>
      <c r="G40" s="72"/>
      <c r="H40" s="72"/>
      <c r="I40" s="73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71" t="s">
        <v>26</v>
      </c>
      <c r="C41" s="72"/>
      <c r="D41" s="72"/>
      <c r="E41" s="73"/>
      <c r="F41" s="71" t="s">
        <v>25</v>
      </c>
      <c r="G41" s="72"/>
      <c r="H41" s="72"/>
      <c r="I41" s="73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62">
        <v>3287.6621</v>
      </c>
      <c r="C43" s="62">
        <v>3597.7112999999999</v>
      </c>
      <c r="D43" s="51">
        <v>-310.04919999999993</v>
      </c>
      <c r="E43" s="63">
        <v>733066.00280000002</v>
      </c>
      <c r="F43" s="64">
        <v>7350.4166999999998</v>
      </c>
      <c r="G43" s="62">
        <v>5495.7560000000003</v>
      </c>
      <c r="H43" s="62">
        <v>1854.6606999999995</v>
      </c>
      <c r="I43" s="62">
        <v>229141.2066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63">
        <v>4023.7856999999999</v>
      </c>
      <c r="C44" s="63">
        <v>2513.8977</v>
      </c>
      <c r="D44" s="51">
        <v>1509.8879999999999</v>
      </c>
      <c r="E44" s="63">
        <v>719707.10789999994</v>
      </c>
      <c r="F44" s="64">
        <v>8642.6417000000001</v>
      </c>
      <c r="G44" s="63">
        <v>7242.5042000000003</v>
      </c>
      <c r="H44" s="51">
        <v>1400.1374999999998</v>
      </c>
      <c r="I44" s="63">
        <v>231427.70569999999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63">
        <v>3108.4200999999998</v>
      </c>
      <c r="C45" s="63">
        <v>3446.6333</v>
      </c>
      <c r="D45" s="51">
        <v>-338.21320000000014</v>
      </c>
      <c r="E45" s="63">
        <v>665277.07799999998</v>
      </c>
      <c r="F45" s="64">
        <v>9101.7391000000007</v>
      </c>
      <c r="G45" s="63">
        <v>6740.3572999999997</v>
      </c>
      <c r="H45" s="51">
        <v>2361.381800000001</v>
      </c>
      <c r="I45" s="63">
        <v>232381.24609999999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63">
        <v>3164.8307</v>
      </c>
      <c r="C46" s="63">
        <v>2815.9748</v>
      </c>
      <c r="D46" s="51">
        <v>348.85590000000002</v>
      </c>
      <c r="E46" s="63">
        <v>653532.01859999995</v>
      </c>
      <c r="F46" s="64">
        <v>6742.84</v>
      </c>
      <c r="G46" s="63">
        <v>14868.893400000001</v>
      </c>
      <c r="H46" s="51">
        <v>-8126.0534000000007</v>
      </c>
      <c r="I46" s="63">
        <v>224883.44690000001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63">
        <v>3956.498</v>
      </c>
      <c r="C47" s="63">
        <v>2203.7307000000001</v>
      </c>
      <c r="D47" s="51">
        <v>1752.7673</v>
      </c>
      <c r="E47" s="63">
        <v>683900.90619999997</v>
      </c>
      <c r="F47" s="64">
        <v>12046.301299999999</v>
      </c>
      <c r="G47" s="63">
        <v>5042.5290000000005</v>
      </c>
      <c r="H47" s="51">
        <v>7003.7722999999987</v>
      </c>
      <c r="I47" s="63">
        <v>233022.67679999999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63">
        <v>2200.2548000000002</v>
      </c>
      <c r="C48" s="63">
        <v>2030.4826</v>
      </c>
      <c r="D48" s="51">
        <v>169.77220000000011</v>
      </c>
      <c r="E48" s="63">
        <v>697000.04749999999</v>
      </c>
      <c r="F48" s="64">
        <v>6408.8202000000001</v>
      </c>
      <c r="G48" s="63">
        <v>3819.9386</v>
      </c>
      <c r="H48" s="51">
        <v>2588.8816000000002</v>
      </c>
      <c r="I48" s="63">
        <v>237200.1574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63">
        <v>2613.6012000000001</v>
      </c>
      <c r="C49" s="63">
        <v>1851.5540000000001</v>
      </c>
      <c r="D49" s="51">
        <v>762.04719999999998</v>
      </c>
      <c r="E49" s="63">
        <v>718235.22239999997</v>
      </c>
      <c r="F49" s="64">
        <v>4771.0510999999997</v>
      </c>
      <c r="G49" s="63">
        <v>2585.9349000000002</v>
      </c>
      <c r="H49" s="51">
        <v>2185.1161999999995</v>
      </c>
      <c r="I49" s="63">
        <v>240684.34220000001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63">
        <v>2078.3134</v>
      </c>
      <c r="C50" s="63">
        <v>1834.4041</v>
      </c>
      <c r="D50" s="51">
        <v>243.90930000000003</v>
      </c>
      <c r="E50" s="63">
        <v>714590.70600000001</v>
      </c>
      <c r="F50" s="64">
        <v>4697.9174999999996</v>
      </c>
      <c r="G50" s="63">
        <v>3464.6491000000001</v>
      </c>
      <c r="H50" s="51">
        <v>1233.2683999999995</v>
      </c>
      <c r="I50" s="63">
        <v>242796.6888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63">
        <v>2344.7878999999998</v>
      </c>
      <c r="C51" s="63">
        <v>2131.8998999999999</v>
      </c>
      <c r="D51" s="51">
        <v>212.88799999999992</v>
      </c>
      <c r="E51" s="63">
        <v>725505.36170000001</v>
      </c>
      <c r="F51" s="64">
        <v>6899.4069</v>
      </c>
      <c r="G51" s="63">
        <v>4764.4632000000001</v>
      </c>
      <c r="H51" s="51">
        <v>2134.9436999999998</v>
      </c>
      <c r="I51" s="63">
        <v>245665.864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63">
        <v>0</v>
      </c>
      <c r="C52" s="63">
        <v>0</v>
      </c>
      <c r="D52" s="51">
        <v>0</v>
      </c>
      <c r="E52" s="63">
        <v>0</v>
      </c>
      <c r="F52" s="64">
        <v>0</v>
      </c>
      <c r="G52" s="63">
        <v>0</v>
      </c>
      <c r="H52" s="51">
        <v>0</v>
      </c>
      <c r="I52" s="63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63">
        <v>0</v>
      </c>
      <c r="C53" s="63">
        <v>0</v>
      </c>
      <c r="D53" s="51">
        <v>0</v>
      </c>
      <c r="E53" s="63">
        <v>0</v>
      </c>
      <c r="F53" s="64">
        <v>0</v>
      </c>
      <c r="G53" s="63">
        <v>0</v>
      </c>
      <c r="H53" s="51">
        <v>0</v>
      </c>
      <c r="I53" s="63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65">
        <v>0</v>
      </c>
      <c r="C54" s="65">
        <v>0</v>
      </c>
      <c r="D54" s="68">
        <v>0</v>
      </c>
      <c r="E54" s="65">
        <v>0</v>
      </c>
      <c r="F54" s="66">
        <v>0</v>
      </c>
      <c r="G54" s="65">
        <v>0</v>
      </c>
      <c r="H54" s="67">
        <v>0</v>
      </c>
      <c r="I54" s="65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26778.153899999998</v>
      </c>
      <c r="C55" s="27">
        <f t="shared" si="7"/>
        <v>22426.288400000001</v>
      </c>
      <c r="D55" s="69">
        <f t="shared" si="7"/>
        <v>4351.8654999999999</v>
      </c>
      <c r="E55" s="27"/>
      <c r="F55" s="27">
        <f t="shared" si="7"/>
        <v>66661.1345</v>
      </c>
      <c r="G55" s="27">
        <f t="shared" si="7"/>
        <v>54025.025700000006</v>
      </c>
      <c r="H55" s="27">
        <f t="shared" si="7"/>
        <v>12636.108799999996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1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71" t="s">
        <v>1</v>
      </c>
      <c r="C64" s="72"/>
      <c r="D64" s="72"/>
      <c r="E64" s="73"/>
      <c r="F64" s="71" t="s">
        <v>2</v>
      </c>
      <c r="G64" s="72" t="s">
        <v>2</v>
      </c>
      <c r="H64" s="72"/>
      <c r="I64" s="73"/>
      <c r="J64" s="71" t="s">
        <v>27</v>
      </c>
      <c r="K64" s="72" t="s">
        <v>2</v>
      </c>
      <c r="L64" s="72"/>
      <c r="M64" s="73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4">
        <v>77482.524099999995</v>
      </c>
      <c r="C66" s="50">
        <v>66274.472500000003</v>
      </c>
      <c r="D66" s="50">
        <v>11208.051599999992</v>
      </c>
      <c r="E66" s="55">
        <v>3758192.9315999998</v>
      </c>
      <c r="F66" s="54">
        <v>13015.584800000001</v>
      </c>
      <c r="G66" s="50">
        <v>12862.072099999999</v>
      </c>
      <c r="H66" s="50">
        <v>153.51270000000113</v>
      </c>
      <c r="I66" s="55">
        <v>1190713.1421000001</v>
      </c>
      <c r="J66" s="54">
        <v>23005.624599999999</v>
      </c>
      <c r="K66" s="50">
        <v>12567.117899999999</v>
      </c>
      <c r="L66" s="50">
        <v>10438.5067</v>
      </c>
      <c r="M66" s="55">
        <v>536840.19189999998</v>
      </c>
    </row>
    <row r="67" spans="1:17" x14ac:dyDescent="0.15">
      <c r="A67" s="15" t="s">
        <v>8</v>
      </c>
      <c r="B67" s="56">
        <v>121665.1381</v>
      </c>
      <c r="C67" s="51">
        <v>107870.59450000001</v>
      </c>
      <c r="D67" s="51">
        <v>13794.54359999999</v>
      </c>
      <c r="E67" s="57">
        <v>3655301.7579999999</v>
      </c>
      <c r="F67" s="56">
        <v>12782.3966</v>
      </c>
      <c r="G67" s="51">
        <v>11925.140100000001</v>
      </c>
      <c r="H67" s="51">
        <v>857.25649999999951</v>
      </c>
      <c r="I67" s="57">
        <v>1173815.3795</v>
      </c>
      <c r="J67" s="56">
        <v>26131.2713</v>
      </c>
      <c r="K67" s="51">
        <v>18367.781200000001</v>
      </c>
      <c r="L67" s="51">
        <v>7763.4900999999991</v>
      </c>
      <c r="M67" s="57">
        <v>546234.90520000004</v>
      </c>
    </row>
    <row r="68" spans="1:17" x14ac:dyDescent="0.15">
      <c r="A68" s="15" t="s">
        <v>9</v>
      </c>
      <c r="B68" s="56">
        <v>117732.0319</v>
      </c>
      <c r="C68" s="51">
        <v>131800.77050000001</v>
      </c>
      <c r="D68" s="51">
        <v>-14068.738600000012</v>
      </c>
      <c r="E68" s="57">
        <v>3299831.9123999998</v>
      </c>
      <c r="F68" s="56">
        <v>12918.5821</v>
      </c>
      <c r="G68" s="51">
        <v>16194.5726</v>
      </c>
      <c r="H68" s="51">
        <v>-3275.9904999999999</v>
      </c>
      <c r="I68" s="57">
        <v>1096984.4920000001</v>
      </c>
      <c r="J68" s="56">
        <v>21099.625499999998</v>
      </c>
      <c r="K68" s="51">
        <v>18010.415400000002</v>
      </c>
      <c r="L68" s="51">
        <v>3089.2100999999966</v>
      </c>
      <c r="M68" s="57">
        <v>542576.25109999999</v>
      </c>
    </row>
    <row r="69" spans="1:17" x14ac:dyDescent="0.15">
      <c r="A69" s="15" t="s">
        <v>10</v>
      </c>
      <c r="B69" s="56">
        <v>82663.026700000002</v>
      </c>
      <c r="C69" s="51">
        <v>84963.108600000007</v>
      </c>
      <c r="D69" s="51">
        <v>-2300.0819000000047</v>
      </c>
      <c r="E69" s="57">
        <v>3222228.6822000002</v>
      </c>
      <c r="F69" s="56">
        <v>11335.546200000001</v>
      </c>
      <c r="G69" s="51">
        <v>13966.0452</v>
      </c>
      <c r="H69" s="51">
        <v>-2630.4989999999998</v>
      </c>
      <c r="I69" s="57">
        <v>1078027.4264</v>
      </c>
      <c r="J69" s="56">
        <v>21699.668000000001</v>
      </c>
      <c r="K69" s="51">
        <v>32077.506099999999</v>
      </c>
      <c r="L69" s="51">
        <v>-10377.838099999997</v>
      </c>
      <c r="M69" s="57">
        <v>536442.33089999994</v>
      </c>
    </row>
    <row r="70" spans="1:17" x14ac:dyDescent="0.15">
      <c r="A70" s="15" t="s">
        <v>11</v>
      </c>
      <c r="B70" s="56">
        <v>85052.924700000003</v>
      </c>
      <c r="C70" s="51">
        <v>66012.2212</v>
      </c>
      <c r="D70" s="51">
        <v>19040.703500000003</v>
      </c>
      <c r="E70" s="58">
        <v>3399644.8879</v>
      </c>
      <c r="F70" s="56">
        <v>13145.117099999999</v>
      </c>
      <c r="G70" s="51">
        <v>11803.383900000001</v>
      </c>
      <c r="H70" s="51">
        <v>1341.7331999999988</v>
      </c>
      <c r="I70" s="58">
        <v>1115183.8308999999</v>
      </c>
      <c r="J70" s="56">
        <v>42720.705399999999</v>
      </c>
      <c r="K70" s="51">
        <v>12927.4642</v>
      </c>
      <c r="L70" s="51">
        <v>29793.241199999997</v>
      </c>
      <c r="M70" s="58">
        <v>567726.63100000005</v>
      </c>
    </row>
    <row r="71" spans="1:17" x14ac:dyDescent="0.15">
      <c r="A71" s="15" t="s">
        <v>12</v>
      </c>
      <c r="B71" s="56">
        <v>68535.376600000003</v>
      </c>
      <c r="C71" s="51">
        <v>59745.358500000002</v>
      </c>
      <c r="D71" s="51">
        <v>8790.0181000000011</v>
      </c>
      <c r="E71" s="57">
        <v>3481861.2603000002</v>
      </c>
      <c r="F71" s="56">
        <v>11488.820100000001</v>
      </c>
      <c r="G71" s="51">
        <v>9536.1689000000006</v>
      </c>
      <c r="H71" s="51">
        <v>1952.6512000000002</v>
      </c>
      <c r="I71" s="57">
        <v>1135687.8743</v>
      </c>
      <c r="J71" s="56">
        <v>16169.896199999999</v>
      </c>
      <c r="K71" s="51">
        <v>13177.0839</v>
      </c>
      <c r="L71" s="51">
        <v>2992.8122999999996</v>
      </c>
      <c r="M71" s="57">
        <v>563723.61609999998</v>
      </c>
    </row>
    <row r="72" spans="1:17" x14ac:dyDescent="0.15">
      <c r="A72" s="15" t="s">
        <v>13</v>
      </c>
      <c r="B72" s="56">
        <v>64012.599900000001</v>
      </c>
      <c r="C72" s="51">
        <v>42449.644099999998</v>
      </c>
      <c r="D72" s="51">
        <v>21562.955800000003</v>
      </c>
      <c r="E72" s="57">
        <v>3632278.0084000002</v>
      </c>
      <c r="F72" s="56">
        <v>8835.0954000000002</v>
      </c>
      <c r="G72" s="51">
        <v>7236.9919</v>
      </c>
      <c r="H72" s="51">
        <v>1598.1035000000002</v>
      </c>
      <c r="I72" s="57">
        <v>1161850.9173999999</v>
      </c>
      <c r="J72" s="56">
        <v>11917.963400000001</v>
      </c>
      <c r="K72" s="51">
        <v>7436.1904000000004</v>
      </c>
      <c r="L72" s="51">
        <v>4481.7730000000001</v>
      </c>
      <c r="M72" s="57">
        <v>568568.14210000006</v>
      </c>
    </row>
    <row r="73" spans="1:17" x14ac:dyDescent="0.15">
      <c r="A73" s="15" t="s">
        <v>14</v>
      </c>
      <c r="B73" s="16">
        <v>62306.660799999998</v>
      </c>
      <c r="C73" s="17">
        <v>52368.8033</v>
      </c>
      <c r="D73" s="17">
        <v>9937.8574999999983</v>
      </c>
      <c r="E73" s="20">
        <v>3612494.2445</v>
      </c>
      <c r="F73" s="16">
        <v>7585.4996000000001</v>
      </c>
      <c r="G73" s="17">
        <v>7263.7987000000003</v>
      </c>
      <c r="H73" s="17">
        <v>321.70089999999982</v>
      </c>
      <c r="I73" s="20">
        <v>1159094.3632</v>
      </c>
      <c r="J73" s="16">
        <v>10858.5347</v>
      </c>
      <c r="K73" s="17">
        <v>7910.415</v>
      </c>
      <c r="L73" s="17">
        <v>2948.1197000000002</v>
      </c>
      <c r="M73" s="20">
        <v>575327.79689999996</v>
      </c>
    </row>
    <row r="74" spans="1:17" x14ac:dyDescent="0.15">
      <c r="A74" s="15" t="s">
        <v>15</v>
      </c>
      <c r="B74" s="16">
        <v>67085.217099999994</v>
      </c>
      <c r="C74" s="17">
        <v>57899.939700000003</v>
      </c>
      <c r="D74" s="17">
        <v>9185.2773999999918</v>
      </c>
      <c r="E74" s="20">
        <v>3660373.4838999999</v>
      </c>
      <c r="F74" s="16">
        <v>9935.1396999999997</v>
      </c>
      <c r="G74" s="17">
        <v>9900.2350999999999</v>
      </c>
      <c r="H74" s="17">
        <v>34.904599999999846</v>
      </c>
      <c r="I74" s="20">
        <v>1166933.5745999999</v>
      </c>
      <c r="J74" s="16">
        <v>14308.677600000001</v>
      </c>
      <c r="K74" s="17">
        <v>11382.8693</v>
      </c>
      <c r="L74" s="17">
        <v>2925.8083000000006</v>
      </c>
      <c r="M74" s="18">
        <v>581775.68870000006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20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746535.49989999994</v>
      </c>
      <c r="C78" s="28">
        <f t="shared" si="8"/>
        <v>669384.91290000011</v>
      </c>
      <c r="D78" s="28">
        <f t="shared" si="8"/>
        <v>77150.58699999997</v>
      </c>
      <c r="E78" s="29"/>
      <c r="F78" s="27">
        <f t="shared" ref="F78:H78" si="9">SUM(F66:F77)</f>
        <v>101041.7816</v>
      </c>
      <c r="G78" s="28">
        <f t="shared" si="9"/>
        <v>100688.40850000001</v>
      </c>
      <c r="H78" s="28">
        <f t="shared" si="9"/>
        <v>353.37309999999979</v>
      </c>
      <c r="I78" s="29"/>
      <c r="J78" s="27">
        <f t="shared" ref="J78:L78" si="10">SUM(J66:J77)</f>
        <v>187911.96669999999</v>
      </c>
      <c r="K78" s="28">
        <f t="shared" si="10"/>
        <v>133856.84340000001</v>
      </c>
      <c r="L78" s="28">
        <f t="shared" si="10"/>
        <v>54055.123300000007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71" t="s">
        <v>28</v>
      </c>
      <c r="C80" s="72" t="s">
        <v>2</v>
      </c>
      <c r="D80" s="72"/>
      <c r="E80" s="73"/>
      <c r="F80" s="71" t="s">
        <v>20</v>
      </c>
      <c r="G80" s="72"/>
      <c r="H80" s="72"/>
      <c r="I80" s="73"/>
      <c r="J80" s="71" t="s">
        <v>21</v>
      </c>
      <c r="K80" s="72" t="s">
        <v>2</v>
      </c>
      <c r="L80" s="72"/>
      <c r="M80" s="73"/>
      <c r="N80" s="71" t="s">
        <v>22</v>
      </c>
      <c r="O80" s="72" t="s">
        <v>2</v>
      </c>
      <c r="P80" s="72"/>
      <c r="Q80" s="73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4">
        <v>12007.182199999999</v>
      </c>
      <c r="C82" s="50">
        <v>14045.839</v>
      </c>
      <c r="D82" s="50">
        <v>-2038.6568000000007</v>
      </c>
      <c r="E82" s="55">
        <v>307156.39399999997</v>
      </c>
      <c r="F82" s="54">
        <v>991.67280000000005</v>
      </c>
      <c r="G82" s="50">
        <v>1180.3552999999999</v>
      </c>
      <c r="H82" s="50">
        <v>-188.68249999999989</v>
      </c>
      <c r="I82" s="55">
        <v>37783.856699999997</v>
      </c>
      <c r="J82" s="54">
        <v>440.73899999999998</v>
      </c>
      <c r="K82" s="50">
        <v>234.2884</v>
      </c>
      <c r="L82" s="50">
        <v>206.45059999999998</v>
      </c>
      <c r="M82" s="55">
        <v>51779.490599999997</v>
      </c>
      <c r="N82" s="32">
        <f>B66+F66+J66+B82+F82+J82</f>
        <v>126943.32749999998</v>
      </c>
      <c r="O82" s="33">
        <f>C66+G66+K66+C82+G82+K82</f>
        <v>107164.14520000001</v>
      </c>
      <c r="P82" s="33">
        <f>+N82-O82</f>
        <v>19779.182299999971</v>
      </c>
      <c r="Q82" s="34">
        <f>E66+I66+M66+E82+I82+M82</f>
        <v>5882466.0069000004</v>
      </c>
    </row>
    <row r="83" spans="1:17" x14ac:dyDescent="0.15">
      <c r="A83" s="15" t="s">
        <v>8</v>
      </c>
      <c r="B83" s="56">
        <v>14918.0013</v>
      </c>
      <c r="C83" s="51">
        <v>16806.769400000001</v>
      </c>
      <c r="D83" s="51">
        <v>-1888.7681000000011</v>
      </c>
      <c r="E83" s="57">
        <v>305694.71629999997</v>
      </c>
      <c r="F83" s="56">
        <v>616.30669999999998</v>
      </c>
      <c r="G83" s="51">
        <v>1052.8188</v>
      </c>
      <c r="H83" s="51">
        <v>-436.51210000000003</v>
      </c>
      <c r="I83" s="57">
        <v>37427.512999999999</v>
      </c>
      <c r="J83" s="56">
        <v>226.18109999999999</v>
      </c>
      <c r="K83" s="51">
        <v>91.519900000000007</v>
      </c>
      <c r="L83" s="51">
        <v>134.66119999999998</v>
      </c>
      <c r="M83" s="57">
        <v>51143.170700000002</v>
      </c>
      <c r="N83" s="35">
        <f t="shared" ref="N83:N93" si="11">B67+F67+J67+B83+F83+J83</f>
        <v>176339.29509999996</v>
      </c>
      <c r="O83" s="36">
        <f t="shared" ref="O83:O93" si="12">C67+G67+K67+C83+G83+K83</f>
        <v>156114.62390000004</v>
      </c>
      <c r="P83" s="36">
        <f t="shared" ref="P83:P88" si="13">+N83-O83</f>
        <v>20224.671199999924</v>
      </c>
      <c r="Q83" s="37">
        <f t="shared" ref="Q83:Q92" si="14">E67+I67+M67+E83+I83+M83</f>
        <v>5769617.4426999995</v>
      </c>
    </row>
    <row r="84" spans="1:17" x14ac:dyDescent="0.15">
      <c r="A84" s="15" t="s">
        <v>9</v>
      </c>
      <c r="B84" s="56">
        <v>21799.041499999999</v>
      </c>
      <c r="C84" s="51">
        <v>14919.320599999999</v>
      </c>
      <c r="D84" s="51">
        <v>6879.7209000000003</v>
      </c>
      <c r="E84" s="57">
        <v>315096.4535</v>
      </c>
      <c r="F84" s="56">
        <v>718.08330000000001</v>
      </c>
      <c r="G84" s="51">
        <v>711.91830000000004</v>
      </c>
      <c r="H84" s="51">
        <v>6.1649999999999636</v>
      </c>
      <c r="I84" s="57">
        <v>37044.4185</v>
      </c>
      <c r="J84" s="56">
        <v>217.2449</v>
      </c>
      <c r="K84" s="51">
        <v>152.11670000000001</v>
      </c>
      <c r="L84" s="51">
        <v>65.128199999999993</v>
      </c>
      <c r="M84" s="57">
        <v>48750.484400000001</v>
      </c>
      <c r="N84" s="35">
        <f t="shared" si="11"/>
        <v>174484.60919999998</v>
      </c>
      <c r="O84" s="36">
        <f t="shared" si="12"/>
        <v>181789.11410000001</v>
      </c>
      <c r="P84" s="36">
        <f t="shared" si="13"/>
        <v>-7304.504900000029</v>
      </c>
      <c r="Q84" s="37">
        <f t="shared" si="14"/>
        <v>5340284.0119000003</v>
      </c>
    </row>
    <row r="85" spans="1:17" x14ac:dyDescent="0.15">
      <c r="A85" s="15" t="s">
        <v>10</v>
      </c>
      <c r="B85" s="56">
        <v>28624.9058</v>
      </c>
      <c r="C85" s="51">
        <v>17606.556</v>
      </c>
      <c r="D85" s="51">
        <v>11018.3498</v>
      </c>
      <c r="E85" s="57">
        <v>326779.32990000001</v>
      </c>
      <c r="F85" s="56">
        <v>1552.3743999999999</v>
      </c>
      <c r="G85" s="51">
        <v>816.22709999999995</v>
      </c>
      <c r="H85" s="51">
        <v>736.14729999999997</v>
      </c>
      <c r="I85" s="57">
        <v>37203.313199999997</v>
      </c>
      <c r="J85" s="56">
        <v>907.12189999999998</v>
      </c>
      <c r="K85" s="51">
        <v>196.20509999999999</v>
      </c>
      <c r="L85" s="51">
        <v>710.91679999999997</v>
      </c>
      <c r="M85" s="57">
        <v>49126.3298</v>
      </c>
      <c r="N85" s="35">
        <f t="shared" si="11"/>
        <v>146782.64300000001</v>
      </c>
      <c r="O85" s="36">
        <f t="shared" si="12"/>
        <v>149625.64809999999</v>
      </c>
      <c r="P85" s="36">
        <f t="shared" si="13"/>
        <v>-2843.0050999999803</v>
      </c>
      <c r="Q85" s="37">
        <f t="shared" si="14"/>
        <v>5249807.4124000007</v>
      </c>
    </row>
    <row r="86" spans="1:17" x14ac:dyDescent="0.15">
      <c r="A86" s="15" t="s">
        <v>11</v>
      </c>
      <c r="B86" s="56">
        <v>13578.0088</v>
      </c>
      <c r="C86" s="51">
        <v>18572.032500000001</v>
      </c>
      <c r="D86" s="51">
        <v>-4994.0237000000016</v>
      </c>
      <c r="E86" s="58">
        <v>322546.71230000001</v>
      </c>
      <c r="F86" s="56">
        <v>721.57740000000001</v>
      </c>
      <c r="G86" s="51">
        <v>973.77430000000004</v>
      </c>
      <c r="H86" s="51">
        <v>-252.19690000000003</v>
      </c>
      <c r="I86" s="58">
        <v>37108.512999999999</v>
      </c>
      <c r="J86" s="56">
        <v>1004.7478</v>
      </c>
      <c r="K86" s="51">
        <v>520.83140000000003</v>
      </c>
      <c r="L86" s="51">
        <v>483.91639999999995</v>
      </c>
      <c r="M86" s="58">
        <v>49484.871599999999</v>
      </c>
      <c r="N86" s="35">
        <f t="shared" si="11"/>
        <v>156223.08120000004</v>
      </c>
      <c r="O86" s="36">
        <f t="shared" si="12"/>
        <v>110809.7075</v>
      </c>
      <c r="P86" s="36">
        <f t="shared" si="13"/>
        <v>45413.37370000004</v>
      </c>
      <c r="Q86" s="38">
        <f t="shared" si="14"/>
        <v>5491695.4467000002</v>
      </c>
    </row>
    <row r="87" spans="1:17" x14ac:dyDescent="0.15">
      <c r="A87" s="15" t="s">
        <v>12</v>
      </c>
      <c r="B87" s="56">
        <v>11264.2129</v>
      </c>
      <c r="C87" s="51">
        <v>13907.3382</v>
      </c>
      <c r="D87" s="51">
        <v>-2643.1252999999997</v>
      </c>
      <c r="E87" s="57">
        <v>317751.74290000001</v>
      </c>
      <c r="F87" s="56">
        <v>613.95309999999995</v>
      </c>
      <c r="G87" s="51">
        <v>1005.2668</v>
      </c>
      <c r="H87" s="51">
        <v>-391.31370000000004</v>
      </c>
      <c r="I87" s="57">
        <v>36664.684600000001</v>
      </c>
      <c r="J87" s="56">
        <v>486.7389</v>
      </c>
      <c r="K87" s="51">
        <v>100.8745</v>
      </c>
      <c r="L87" s="51">
        <v>385.86439999999999</v>
      </c>
      <c r="M87" s="57">
        <v>50095.409899999999</v>
      </c>
      <c r="N87" s="35">
        <f t="shared" si="11"/>
        <v>108558.9978</v>
      </c>
      <c r="O87" s="36">
        <f t="shared" si="12"/>
        <v>97472.090800000005</v>
      </c>
      <c r="P87" s="36">
        <f t="shared" si="13"/>
        <v>11086.906999999992</v>
      </c>
      <c r="Q87" s="37">
        <f t="shared" si="14"/>
        <v>5585784.5881000012</v>
      </c>
    </row>
    <row r="88" spans="1:17" x14ac:dyDescent="0.15">
      <c r="A88" s="15" t="s">
        <v>13</v>
      </c>
      <c r="B88" s="56">
        <v>8265.7792000000009</v>
      </c>
      <c r="C88" s="51">
        <v>8035.5213000000003</v>
      </c>
      <c r="D88" s="51">
        <v>230.25790000000052</v>
      </c>
      <c r="E88" s="57">
        <v>319102.59980000003</v>
      </c>
      <c r="F88" s="56">
        <v>705.06870000000004</v>
      </c>
      <c r="G88" s="51">
        <v>446.55220000000003</v>
      </c>
      <c r="H88" s="51">
        <v>258.51650000000001</v>
      </c>
      <c r="I88" s="57">
        <v>37458.439599999998</v>
      </c>
      <c r="J88" s="56">
        <v>474.20310000000001</v>
      </c>
      <c r="K88" s="51">
        <v>64.030199999999994</v>
      </c>
      <c r="L88" s="51">
        <v>410.17290000000003</v>
      </c>
      <c r="M88" s="57">
        <v>50866.165500000003</v>
      </c>
      <c r="N88" s="35">
        <f t="shared" si="11"/>
        <v>94210.709700000007</v>
      </c>
      <c r="O88" s="36">
        <f t="shared" si="12"/>
        <v>65668.930099999998</v>
      </c>
      <c r="P88" s="36">
        <f t="shared" si="13"/>
        <v>28541.779600000009</v>
      </c>
      <c r="Q88" s="37">
        <f t="shared" si="14"/>
        <v>5770124.2728000004</v>
      </c>
    </row>
    <row r="89" spans="1:17" x14ac:dyDescent="0.15">
      <c r="A89" s="15" t="s">
        <v>14</v>
      </c>
      <c r="B89" s="56">
        <v>7372.1282000000001</v>
      </c>
      <c r="C89" s="51">
        <v>10180.286</v>
      </c>
      <c r="D89" s="51">
        <v>-2808.1578</v>
      </c>
      <c r="E89" s="59">
        <v>313942.41570000001</v>
      </c>
      <c r="F89" s="56">
        <v>660.61590000000001</v>
      </c>
      <c r="G89" s="51">
        <v>584.48159999999996</v>
      </c>
      <c r="H89" s="51">
        <v>76.134300000000053</v>
      </c>
      <c r="I89" s="59">
        <v>38799.317499999997</v>
      </c>
      <c r="J89" s="56">
        <v>1583.68</v>
      </c>
      <c r="K89" s="51">
        <v>733.63459999999998</v>
      </c>
      <c r="L89" s="51">
        <v>850.04540000000009</v>
      </c>
      <c r="M89" s="59">
        <v>50423.878199999999</v>
      </c>
      <c r="N89" s="35">
        <f t="shared" si="11"/>
        <v>90367.119200000001</v>
      </c>
      <c r="O89" s="36">
        <f t="shared" si="12"/>
        <v>79041.419199999989</v>
      </c>
      <c r="P89" s="36">
        <f>+N89-O89</f>
        <v>11325.700000000012</v>
      </c>
      <c r="Q89" s="39">
        <f t="shared" si="14"/>
        <v>5750082.0159999998</v>
      </c>
    </row>
    <row r="90" spans="1:17" x14ac:dyDescent="0.15">
      <c r="A90" s="15" t="s">
        <v>15</v>
      </c>
      <c r="B90" s="16">
        <v>9700.7818000000007</v>
      </c>
      <c r="C90" s="17">
        <v>12762.203100000001</v>
      </c>
      <c r="D90" s="17">
        <v>-3061.4213</v>
      </c>
      <c r="E90" s="20">
        <v>312063.19510000001</v>
      </c>
      <c r="F90" s="16">
        <v>804.4357</v>
      </c>
      <c r="G90" s="17">
        <v>678.80079999999998</v>
      </c>
      <c r="H90" s="17">
        <v>125.63490000000002</v>
      </c>
      <c r="I90" s="20">
        <v>38939.799599999998</v>
      </c>
      <c r="J90" s="16">
        <v>1343.7074</v>
      </c>
      <c r="K90" s="17">
        <v>206.84649999999999</v>
      </c>
      <c r="L90" s="17">
        <v>1136.8609000000001</v>
      </c>
      <c r="M90" s="20">
        <v>52691.859100000001</v>
      </c>
      <c r="N90" s="35">
        <f t="shared" si="11"/>
        <v>103177.95929999999</v>
      </c>
      <c r="O90" s="36">
        <f t="shared" si="12"/>
        <v>92830.894500000009</v>
      </c>
      <c r="P90" s="36">
        <f t="shared" ref="P90:P92" si="15">+N90-O90</f>
        <v>10347.064799999978</v>
      </c>
      <c r="Q90" s="37">
        <f t="shared" si="14"/>
        <v>5812777.6009999989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127530.0417</v>
      </c>
      <c r="C94" s="28">
        <f t="shared" si="16"/>
        <v>126835.8661</v>
      </c>
      <c r="D94" s="28">
        <f t="shared" si="16"/>
        <v>694.17559999999776</v>
      </c>
      <c r="E94" s="29"/>
      <c r="F94" s="27">
        <f t="shared" ref="F94:H94" si="17">SUM(F82:F93)</f>
        <v>7384.0879999999988</v>
      </c>
      <c r="G94" s="28">
        <f t="shared" si="17"/>
        <v>7450.195200000001</v>
      </c>
      <c r="H94" s="28">
        <f t="shared" si="17"/>
        <v>-66.107199999999978</v>
      </c>
      <c r="I94" s="29"/>
      <c r="J94" s="27">
        <f t="shared" ref="J94:L94" si="18">SUM(J82:J93)</f>
        <v>6684.3641000000007</v>
      </c>
      <c r="K94" s="27">
        <f t="shared" si="18"/>
        <v>2300.3472999999999</v>
      </c>
      <c r="L94" s="28">
        <f t="shared" si="18"/>
        <v>4384.0167999999994</v>
      </c>
      <c r="M94" s="29"/>
      <c r="N94" s="27">
        <f>SUM(N82:N93)</f>
        <v>1177087.7420000001</v>
      </c>
      <c r="O94" s="27">
        <f>SUM(O82:O93)</f>
        <v>1040516.5734000001</v>
      </c>
      <c r="P94" s="28">
        <f>SUM(P82:P93)</f>
        <v>136571.16859999992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71" t="s">
        <v>24</v>
      </c>
      <c r="C96" s="72"/>
      <c r="D96" s="72"/>
      <c r="E96" s="73"/>
      <c r="F96" s="71" t="s">
        <v>29</v>
      </c>
      <c r="G96" s="72"/>
      <c r="H96" s="72"/>
      <c r="I96" s="73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71" t="s">
        <v>26</v>
      </c>
      <c r="C97" s="72"/>
      <c r="D97" s="72"/>
      <c r="E97" s="73"/>
      <c r="F97" s="71" t="s">
        <v>25</v>
      </c>
      <c r="G97" s="72"/>
      <c r="H97" s="72"/>
      <c r="I97" s="73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3114.6260000000002</v>
      </c>
      <c r="C99" s="50">
        <v>2431.2869000000001</v>
      </c>
      <c r="D99" s="50">
        <v>683.33910000000014</v>
      </c>
      <c r="E99" s="57">
        <v>358787.61229999998</v>
      </c>
      <c r="F99" s="50">
        <v>7322.3585999999996</v>
      </c>
      <c r="G99" s="50">
        <v>5423.0583999999999</v>
      </c>
      <c r="H99" s="50">
        <v>1899.3001999999997</v>
      </c>
      <c r="I99" s="58">
        <v>227471.3866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2909.2264</v>
      </c>
      <c r="C100" s="51">
        <v>1771.5299</v>
      </c>
      <c r="D100" s="51">
        <v>1137.6965</v>
      </c>
      <c r="E100" s="57">
        <v>352733.35279999999</v>
      </c>
      <c r="F100" s="51">
        <v>8576.9424999999992</v>
      </c>
      <c r="G100" s="51">
        <v>7189.2847000000002</v>
      </c>
      <c r="H100" s="51">
        <v>1387.657799999999</v>
      </c>
      <c r="I100" s="57">
        <v>229745.97070000001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2756.7602999999999</v>
      </c>
      <c r="C101" s="51">
        <v>2353.2136</v>
      </c>
      <c r="D101" s="51">
        <v>403.54669999999987</v>
      </c>
      <c r="E101" s="58">
        <v>325842.49080000003</v>
      </c>
      <c r="F101" s="51">
        <v>8731.5640999999996</v>
      </c>
      <c r="G101" s="51">
        <v>6714.7120999999997</v>
      </c>
      <c r="H101" s="51">
        <v>2016.8519999999999</v>
      </c>
      <c r="I101" s="57">
        <v>230376.53260000001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2946.7404999999999</v>
      </c>
      <c r="C102" s="51">
        <v>2038.5978</v>
      </c>
      <c r="D102" s="51">
        <v>908.14269999999988</v>
      </c>
      <c r="E102" s="57">
        <v>320543.92019999999</v>
      </c>
      <c r="F102" s="51">
        <v>6341.7519000000002</v>
      </c>
      <c r="G102" s="51">
        <v>14686.918100000001</v>
      </c>
      <c r="H102" s="51">
        <v>-8345.1661999999997</v>
      </c>
      <c r="I102" s="58">
        <v>222689.70730000001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2516.5785999999998</v>
      </c>
      <c r="C103" s="51">
        <v>1240.4041999999999</v>
      </c>
      <c r="D103" s="51">
        <v>1276.1743999999999</v>
      </c>
      <c r="E103" s="57">
        <v>335890.80619999999</v>
      </c>
      <c r="F103" s="51">
        <v>12000.384400000001</v>
      </c>
      <c r="G103" s="51">
        <v>4851.8022000000001</v>
      </c>
      <c r="H103" s="51">
        <v>7148.5822000000007</v>
      </c>
      <c r="I103" s="58">
        <v>230950.7959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2069.0947999999999</v>
      </c>
      <c r="C104" s="51">
        <v>1272.7826</v>
      </c>
      <c r="D104" s="51">
        <v>796.31219999999985</v>
      </c>
      <c r="E104" s="58">
        <v>342892.6323</v>
      </c>
      <c r="F104" s="51">
        <v>6375.2510000000002</v>
      </c>
      <c r="G104" s="51">
        <v>3750.0171999999998</v>
      </c>
      <c r="H104" s="51">
        <v>2625.2338000000004</v>
      </c>
      <c r="I104" s="57">
        <v>235145.7775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2534.0324000000001</v>
      </c>
      <c r="C105" s="51">
        <v>1195.1332</v>
      </c>
      <c r="D105" s="51">
        <v>1338.8992000000001</v>
      </c>
      <c r="E105" s="57">
        <v>353048.34740000003</v>
      </c>
      <c r="F105" s="51">
        <v>4753.2977000000001</v>
      </c>
      <c r="G105" s="51">
        <v>2515.7534999999998</v>
      </c>
      <c r="H105" s="51">
        <v>2237.5442000000003</v>
      </c>
      <c r="I105" s="57">
        <v>238666.64799999999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1962.5582999999999</v>
      </c>
      <c r="C106" s="51">
        <v>1166.1276</v>
      </c>
      <c r="D106" s="17">
        <v>796.43069999999989</v>
      </c>
      <c r="E106" s="18">
        <v>349983.451</v>
      </c>
      <c r="F106" s="51">
        <v>4668.6336000000001</v>
      </c>
      <c r="G106" s="51">
        <v>3424.9461000000001</v>
      </c>
      <c r="H106" s="17">
        <v>1243.6875</v>
      </c>
      <c r="I106" s="19">
        <v>240784.4964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2154.6489999999999</v>
      </c>
      <c r="C107" s="51">
        <v>1393.1195</v>
      </c>
      <c r="D107" s="17">
        <v>761.52949999999987</v>
      </c>
      <c r="E107" s="19">
        <v>355326.51189999998</v>
      </c>
      <c r="F107" s="51">
        <v>6864.3319000000001</v>
      </c>
      <c r="G107" s="51">
        <v>4713.7867999999999</v>
      </c>
      <c r="H107" s="17">
        <v>2150.5451000000003</v>
      </c>
      <c r="I107" s="19">
        <v>243661.53719999999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3">
        <v>0</v>
      </c>
      <c r="F110" s="52">
        <v>0</v>
      </c>
      <c r="G110" s="52">
        <v>0</v>
      </c>
      <c r="H110" s="25">
        <v>0</v>
      </c>
      <c r="I110" s="53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22964.266299999999</v>
      </c>
      <c r="C111" s="27">
        <f t="shared" si="19"/>
        <v>14862.195300000001</v>
      </c>
      <c r="D111" s="28">
        <f>SUM(D99:D110)</f>
        <v>8102.0709999999999</v>
      </c>
      <c r="E111" s="27"/>
      <c r="F111" s="27">
        <f t="shared" si="19"/>
        <v>65634.515700000004</v>
      </c>
      <c r="G111" s="27">
        <f t="shared" si="19"/>
        <v>53270.2791</v>
      </c>
      <c r="H111" s="28">
        <f>SUM(H99:H110)</f>
        <v>12364.2366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  <mergeCell ref="N24:Q24"/>
    <mergeCell ref="N80:Q80"/>
    <mergeCell ref="J64:M64"/>
    <mergeCell ref="B8:E8"/>
    <mergeCell ref="F8:I8"/>
    <mergeCell ref="J8:M8"/>
    <mergeCell ref="F24:I24"/>
    <mergeCell ref="J80:M80"/>
    <mergeCell ref="J24:M24"/>
  </mergeCells>
  <phoneticPr fontId="1" type="noConversion"/>
  <conditionalFormatting sqref="B43:C43">
    <cfRule type="cellIs" dxfId="6" priority="14" stopIfTrue="1" operator="lessThan">
      <formula>0</formula>
    </cfRule>
  </conditionalFormatting>
  <conditionalFormatting sqref="B99:C99">
    <cfRule type="cellIs" dxfId="5" priority="17" stopIfTrue="1" operator="lessThan">
      <formula>0</formula>
    </cfRule>
  </conditionalFormatting>
  <conditionalFormatting sqref="F43:F53">
    <cfRule type="cellIs" dxfId="4" priority="10" stopIfTrue="1" operator="lessThan">
      <formula>0</formula>
    </cfRule>
  </conditionalFormatting>
  <conditionalFormatting sqref="F99:G99">
    <cfRule type="cellIs" dxfId="3" priority="16" stopIfTrue="1" operator="lessThan">
      <formula>0</formula>
    </cfRule>
  </conditionalFormatting>
  <conditionalFormatting sqref="G43">
    <cfRule type="cellIs" dxfId="2" priority="12" stopIfTrue="1" operator="lessThan">
      <formula>0</formula>
    </cfRule>
  </conditionalFormatting>
  <conditionalFormatting sqref="H43">
    <cfRule type="cellIs" dxfId="1" priority="13" stopIfTrue="1" operator="lessThan">
      <formula>0</formula>
    </cfRule>
  </conditionalFormatting>
  <conditionalFormatting sqref="I43">
    <cfRule type="cellIs" dxfId="0" priority="11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ignoredErrors>
    <ignoredError sqref="Q30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5e1dc48c00823854db86047ed6bc2a5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5bb2bedf15ef8a58e4af2ff0df59ac70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10734A-5D58-4212-AE6A-C54A21A212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2025</vt:lpstr>
      <vt:lpstr>'Fonder 2025'!Utskriftsområde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2025-10-08T09:33:26Z</cp:lastPrinted>
  <dcterms:created xsi:type="dcterms:W3CDTF">2010-02-10T19:11:15Z</dcterms:created>
  <dcterms:modified xsi:type="dcterms:W3CDTF">2025-10-08T09:33:34Z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  <property fmtid="{D5CDD505-2E9C-101B-9397-08002B2CF9AE}" pid="4" name="MediaServiceImageTags">
    <vt:lpwstr/>
  </property>
</Properties>
</file>