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69" documentId="8_{C22F42D4-31BC-4C7F-9AA4-28AC0BE57BD8}" xr6:coauthVersionLast="47" xr6:coauthVersionMax="47" xr10:uidLastSave="{811E90C5-9A37-4010-B147-E1CEE9E4F5AF}"/>
  <bookViews>
    <workbookView xWindow="-28920" yWindow="-120" windowWidth="29040" windowHeight="17640" xr2:uid="{00000000-000D-0000-FFFF-FFFF00000000}"/>
  </bookViews>
  <sheets>
    <sheet name="Fonder 2023" sheetId="1" r:id="rId1"/>
  </sheets>
  <definedNames>
    <definedName name="_xlnm.Print_Area" localSheetId="0">'Fonder 2023'!$A$1:$Q$161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<sst xmlns="http://schemas.openxmlformats.org/spreadsheetml/2006/main" count="191" uniqueCount="33">
  <si>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</si>
  <si>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</si>
  <si>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</si>
  <si>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</si>
  <si>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</si>
  <si>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</si>
  <si>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</si>
  <si>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</si>
  <si>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</si>
  <si>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</si>
  <si>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</si>
  <si>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</si>
  <si>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</si>
  <si>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</si>
  <si>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</si>
  <si>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</si>
  <si>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</si>
  <si>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</si>
  <si>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</si>
  <si>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</si>
  <si>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</si>
  <si>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</si>
  <si>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</si>
  <si>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</si>
  <si>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</si>
  <si>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</si>
  <si>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</si>
  <si>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</si>
  <si>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</si>
  <si>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</si>
  <si>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</si>
  <si>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2023 (MSEK)</t>
  </si>
  <si>
    <t>NYSPARANDE I FONDER OCH FONDFÖRMÖGENHET EXKLUSIVE PPM 2023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</si>
</sst>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I49" sqref="I49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18" x14ac:dyDescent="0.15">
      <c r="A10" s="14" t="s">
        <v>7</v>
      </c>
      <c r="B10" s="54">
        <v>50880.7281</v>
      </c>
      <c r="C10" s="50">
        <v>35692.728799999997</v>
      </c>
      <c r="D10" s="50">
        <v>15187.999300000003</v>
      </c>
      <c r="E10" s="55">
        <v>4139087.5051000002</v>
      </c>
      <c r="F10" s="54">
        <v>7677.5904</v>
      </c>
      <c r="G10" s="50">
        <v>10387.042100000001</v>
      </c>
      <c r="H10" s="50">
        <v>-2709.4517000000005</v>
      </c>
      <c r="I10" s="55">
        <v>1303343.0382000001</v>
      </c>
      <c r="J10" s="54">
        <v>12143.402099999999</v>
      </c>
      <c r="K10" s="50">
        <v>8229.4578000000001</v>
      </c>
      <c r="L10" s="50">
        <v>3913.9442999999992</v>
      </c>
      <c r="M10" s="55">
        <v>504104.69650000002</v>
      </c>
    </row>
    <row r="11" spans="1:18" x14ac:dyDescent="0.15">
      <c r="A11" s="15" t="s">
        <v>8</v>
      </c>
      <c r="B11" s="56">
        <v>48565.616999999998</v>
      </c>
      <c r="C11" s="51">
        <v>35156.015200000002</v>
      </c>
      <c r="D11" s="51">
        <v>13409.601799999997</v>
      </c>
      <c r="E11" s="57">
        <v>4078786.6464</v>
      </c>
      <c r="F11" s="56">
        <v>8461.1954000000005</v>
      </c>
      <c r="G11" s="51">
        <v>10876.7603</v>
      </c>
      <c r="H11" s="51">
        <v>-2415.5648999999994</v>
      </c>
      <c r="I11" s="57">
        <v>1285095.9901000001</v>
      </c>
      <c r="J11" s="56">
        <v>16471.419999999998</v>
      </c>
      <c r="K11" s="51">
        <v>12833.897000000001</v>
      </c>
      <c r="L11" s="51">
        <v>3637.5229999999974</v>
      </c>
      <c r="M11" s="57">
        <v>502599.7427</v>
      </c>
      <c r="Q11" s="60"/>
      <c r="R11" s="60"/>
    </row>
    <row r="12" spans="1:18" x14ac:dyDescent="0.15">
      <c r="A12" s="15" t="s">
        <v>9</v>
      </c>
      <c r="B12" s="56">
        <v>50065.4686</v>
      </c>
      <c r="C12" s="51">
        <v>47870.172700000003</v>
      </c>
      <c r="D12" s="51">
        <v>2195.2958999999973</v>
      </c>
      <c r="E12" s="57">
        <v>4162250.8442000002</v>
      </c>
      <c r="F12" s="56">
        <v>9071.4326999999994</v>
      </c>
      <c r="G12" s="51">
        <v>11480.871999999999</v>
      </c>
      <c r="H12" s="51">
        <v>-2409.4393</v>
      </c>
      <c r="I12" s="57">
        <v>1292046.0674999999</v>
      </c>
      <c r="J12" s="56">
        <v>14612.7595</v>
      </c>
      <c r="K12" s="51">
        <v>13116.318600000001</v>
      </c>
      <c r="L12" s="51">
        <v>1496.4408999999996</v>
      </c>
      <c r="M12" s="57">
        <v>508725.09950000001</v>
      </c>
      <c r="Q12" s="60"/>
      <c r="R12" s="60"/>
    </row>
    <row r="13" spans="1:18" x14ac:dyDescent="0.15">
      <c r="A13" s="15" t="s">
        <v>10</v>
      </c>
      <c r="B13" s="56">
        <v>56665.834600000002</v>
      </c>
      <c r="C13" s="51">
        <v>45195.171000000002</v>
      </c>
      <c r="D13" s="51">
        <v>11470.6636</v>
      </c>
      <c r="E13" s="57">
        <v>4218980.3265000004</v>
      </c>
      <c r="F13" s="56">
        <v>11135.5861</v>
      </c>
      <c r="G13" s="51">
        <v>11685.9691</v>
      </c>
      <c r="H13" s="51">
        <v>-550.38299999999981</v>
      </c>
      <c r="I13" s="57">
        <v>1305012.6218999999</v>
      </c>
      <c r="J13" s="56">
        <v>10684.9696</v>
      </c>
      <c r="K13" s="51">
        <v>7871.8013000000001</v>
      </c>
      <c r="L13" s="51">
        <v>2813.1683000000003</v>
      </c>
      <c r="M13" s="57">
        <v>513520.33490000002</v>
      </c>
      <c r="Q13" s="60"/>
      <c r="R13" s="60"/>
    </row>
    <row r="14" spans="1:18" x14ac:dyDescent="0.15">
      <c r="A14" s="15" t="s">
        <v>11</v>
      </c>
      <c r="B14" s="56">
        <v>73292.051300000006</v>
      </c>
      <c r="C14" s="51">
        <v>55640.628199999999</v>
      </c>
      <c r="D14" s="51">
        <v>17651.423100000007</v>
      </c>
      <c r="E14" s="58">
        <v>4379923.42</v>
      </c>
      <c r="F14" s="56">
        <v>12958.6214</v>
      </c>
      <c r="G14" s="51">
        <v>11657.8776</v>
      </c>
      <c r="H14" s="51">
        <v>1300.7438000000002</v>
      </c>
      <c r="I14" s="58">
        <v>1333962.2438999999</v>
      </c>
      <c r="J14" s="56">
        <v>11585.1373</v>
      </c>
      <c r="K14" s="51">
        <v>9135.4634999999998</v>
      </c>
      <c r="L14" s="51">
        <v>2449.6738000000005</v>
      </c>
      <c r="M14" s="58">
        <v>515517.1398</v>
      </c>
      <c r="Q14" s="60"/>
      <c r="R14" s="60"/>
    </row>
    <row r="15" spans="1:18" x14ac:dyDescent="0.15">
      <c r="A15" s="15" t="s">
        <v>12</v>
      </c>
      <c r="B15" s="56">
        <v>63575.222900000001</v>
      </c>
      <c r="C15" s="51">
        <v>51451.994400000003</v>
      </c>
      <c r="D15" s="51">
        <v>12123.228499999997</v>
      </c>
      <c r="E15" s="57">
        <v>4527870.9938000003</v>
      </c>
      <c r="F15" s="56">
        <v>8270.0463999999993</v>
      </c>
      <c r="G15" s="51">
        <v>10010.719499999999</v>
      </c>
      <c r="H15" s="51">
        <v>-1740.6731</v>
      </c>
      <c r="I15" s="57">
        <v>1356848.6947000001</v>
      </c>
      <c r="J15" s="56">
        <v>13880.865100000001</v>
      </c>
      <c r="K15" s="51">
        <v>12863.212100000001</v>
      </c>
      <c r="L15" s="51">
        <v>1017.6530000000002</v>
      </c>
      <c r="M15" s="57">
        <v>514195.46189999999</v>
      </c>
      <c r="O15" s="60"/>
      <c r="Q15" s="60"/>
      <c r="R15" s="60"/>
    </row>
    <row r="16" spans="1:18" x14ac:dyDescent="0.15">
      <c r="A16" s="15" t="s">
        <v>13</v>
      </c>
      <c r="B16" s="56">
        <v>37560.345699999998</v>
      </c>
      <c r="C16" s="51">
        <v>30722.7628</v>
      </c>
      <c r="D16" s="51">
        <v>6837.5828999999976</v>
      </c>
      <c r="E16" s="57">
        <v>4540143.6517000003</v>
      </c>
      <c r="F16" s="56">
        <v>6225.5428000000002</v>
      </c>
      <c r="G16" s="51">
        <v>7155.5079999999998</v>
      </c>
      <c r="H16" s="51">
        <v>-929.96519999999964</v>
      </c>
      <c r="I16" s="57">
        <v>1361177.0109000001</v>
      </c>
      <c r="J16" s="56">
        <v>6966.143</v>
      </c>
      <c r="K16" s="51">
        <v>4215.6459999999997</v>
      </c>
      <c r="L16" s="51">
        <v>2750.4970000000003</v>
      </c>
      <c r="M16" s="57">
        <v>520310.08480000001</v>
      </c>
      <c r="Q16" s="60"/>
      <c r="R16" s="60"/>
    </row>
    <row r="17" spans="1:19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9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9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15">
      <c r="A22" s="7" t="s">
        <v>19</v>
      </c>
      <c r="B22" s="27">
        <f t="shared" ref="B22:K22" si="0">SUM(B10:B21)</f>
        <v>380605.26819999999</v>
      </c>
      <c r="C22" s="28">
        <f t="shared" si="0"/>
        <v>301729.47310000006</v>
      </c>
      <c r="D22" s="28">
        <f>SUM(D10:D21)</f>
        <v>78875.795100000003</v>
      </c>
      <c r="E22" s="29"/>
      <c r="F22" s="27">
        <f t="shared" si="0"/>
        <v>63800.015200000009</v>
      </c>
      <c r="G22" s="28">
        <f t="shared" si="0"/>
        <v>73254.748599999992</v>
      </c>
      <c r="H22" s="28">
        <f t="shared" si="0"/>
        <v>-9454.7333999999973</v>
      </c>
      <c r="I22" s="29"/>
      <c r="J22" s="27">
        <f t="shared" si="0"/>
        <v>86344.696599999996</v>
      </c>
      <c r="K22" s="28">
        <f t="shared" si="0"/>
        <v>68265.796299999987</v>
      </c>
      <c r="L22" s="28">
        <f>SUM(L10:L21)</f>
        <v>18078.900299999998</v>
      </c>
      <c r="M22" s="29"/>
    </row>
    <row r="23" spans="1:19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19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15">
      <c r="A26" s="14" t="s">
        <v>7</v>
      </c>
      <c r="B26" s="54">
        <v>15870.4908</v>
      </c>
      <c r="C26" s="50">
        <v>21426.450799999999</v>
      </c>
      <c r="D26" s="50">
        <v>-5555.9599999999991</v>
      </c>
      <c r="E26" s="55">
        <v>300447.35590000002</v>
      </c>
      <c r="F26" s="54">
        <v>689.59559999999999</v>
      </c>
      <c r="G26" s="50">
        <v>6107.0483999999997</v>
      </c>
      <c r="H26" s="50">
        <v>-5417.4528</v>
      </c>
      <c r="I26" s="55">
        <v>38082.433799999999</v>
      </c>
      <c r="J26" s="54">
        <v>480.57119999999998</v>
      </c>
      <c r="K26" s="50">
        <v>433.84980000000002</v>
      </c>
      <c r="L26" s="50">
        <v>46.72139999999996</v>
      </c>
      <c r="M26" s="55">
        <v>42560.479800000001</v>
      </c>
      <c r="N26" s="32">
        <f>B10+F10+J10+B26+F26+J26</f>
        <v>87742.378200000006</v>
      </c>
      <c r="O26" s="33">
        <f t="shared" ref="O26:O37" si="1">C10+G10+K10+C26+G26+K26</f>
        <v>82276.577699999994</v>
      </c>
      <c r="P26" s="33">
        <f>+N26-O26</f>
        <v>5465.8005000000121</v>
      </c>
      <c r="Q26" s="34">
        <f>E10+I10+M10+E26+I26+M26</f>
        <v>6327625.5092999991</v>
      </c>
    </row>
    <row r="27" spans="1:19" x14ac:dyDescent="0.15">
      <c r="A27" s="15" t="s">
        <v>8</v>
      </c>
      <c r="B27" s="56">
        <v>12196.4144</v>
      </c>
      <c r="C27" s="51">
        <v>18680.3685</v>
      </c>
      <c r="D27" s="51">
        <v>-6483.9541000000008</v>
      </c>
      <c r="E27" s="57">
        <v>294518.8762</v>
      </c>
      <c r="F27" s="56">
        <v>851.89189999999996</v>
      </c>
      <c r="G27" s="51">
        <v>2208.8233</v>
      </c>
      <c r="H27" s="51">
        <v>-1356.9313999999999</v>
      </c>
      <c r="I27" s="57">
        <v>37409.306600000004</v>
      </c>
      <c r="J27" s="56">
        <v>650.93359999999996</v>
      </c>
      <c r="K27" s="51">
        <v>218.85890000000001</v>
      </c>
      <c r="L27" s="51">
        <v>432.07469999999995</v>
      </c>
      <c r="M27" s="57">
        <v>42438.034</v>
      </c>
      <c r="N27" s="35">
        <f t="shared" ref="N27:N37" si="2">B11+F11+J11+B27+F27+J27</f>
        <v>87197.472299999994</v>
      </c>
      <c r="O27" s="36">
        <f t="shared" si="1"/>
        <v>79974.723200000008</v>
      </c>
      <c r="P27" s="36">
        <f t="shared" ref="P27:P37" si="3">+N27-O27</f>
        <v>7222.7490999999864</v>
      </c>
      <c r="Q27" s="37">
        <f t="shared" ref="Q27:Q37" si="4">E11+I11+M11+E27+I27+M27</f>
        <v>6240848.5959999999</v>
      </c>
    </row>
    <row r="28" spans="1:19" x14ac:dyDescent="0.15">
      <c r="A28" s="15" t="s">
        <v>9</v>
      </c>
      <c r="B28" s="56">
        <v>14942.7644</v>
      </c>
      <c r="C28" s="51">
        <v>11886.808999999999</v>
      </c>
      <c r="D28" s="51">
        <v>3055.9554000000007</v>
      </c>
      <c r="E28" s="57">
        <v>298639.31849999999</v>
      </c>
      <c r="F28" s="56">
        <v>629.23059999999998</v>
      </c>
      <c r="G28" s="51">
        <v>992.11890000000005</v>
      </c>
      <c r="H28" s="51">
        <v>-362.88830000000007</v>
      </c>
      <c r="I28" s="57">
        <v>36954.931600000004</v>
      </c>
      <c r="J28" s="56">
        <v>222.52449999999999</v>
      </c>
      <c r="K28" s="51">
        <v>60.238</v>
      </c>
      <c r="L28" s="51">
        <v>162.28649999999999</v>
      </c>
      <c r="M28" s="57">
        <v>42875.0556</v>
      </c>
      <c r="N28" s="35">
        <f t="shared" si="2"/>
        <v>89544.180299999993</v>
      </c>
      <c r="O28" s="36">
        <f t="shared" si="1"/>
        <v>85406.52919999999</v>
      </c>
      <c r="P28" s="36">
        <f t="shared" si="3"/>
        <v>4137.6511000000028</v>
      </c>
      <c r="Q28" s="37">
        <f t="shared" si="4"/>
        <v>6341491.316899999</v>
      </c>
    </row>
    <row r="29" spans="1:19" x14ac:dyDescent="0.15">
      <c r="A29" s="15" t="s">
        <v>10</v>
      </c>
      <c r="B29" s="56">
        <v>11609.319</v>
      </c>
      <c r="C29" s="51">
        <v>13301.7724</v>
      </c>
      <c r="D29" s="51">
        <v>-1692.4534000000003</v>
      </c>
      <c r="E29" s="57">
        <v>298419.96899999998</v>
      </c>
      <c r="F29" s="56">
        <v>339.33429999999998</v>
      </c>
      <c r="G29" s="51">
        <v>507.16050000000001</v>
      </c>
      <c r="H29" s="51">
        <v>-167.82620000000003</v>
      </c>
      <c r="I29" s="57">
        <v>37215.512600000002</v>
      </c>
      <c r="J29" s="56">
        <v>1082.8713</v>
      </c>
      <c r="K29" s="51">
        <v>646.08219999999994</v>
      </c>
      <c r="L29" s="51">
        <v>436.78910000000008</v>
      </c>
      <c r="M29" s="57">
        <v>43195.445500000002</v>
      </c>
      <c r="N29" s="35">
        <f t="shared" si="2"/>
        <v>91517.914900000003</v>
      </c>
      <c r="O29" s="36">
        <f t="shared" si="1"/>
        <v>79207.9565</v>
      </c>
      <c r="P29" s="36">
        <f t="shared" si="3"/>
        <v>12309.958400000003</v>
      </c>
      <c r="Q29" s="37">
        <f t="shared" si="4"/>
        <v>6416344.2104000002</v>
      </c>
    </row>
    <row r="30" spans="1:19" x14ac:dyDescent="0.15">
      <c r="A30" s="15" t="s">
        <v>11</v>
      </c>
      <c r="B30" s="56">
        <v>10249.473099999999</v>
      </c>
      <c r="C30" s="51">
        <v>14736.981</v>
      </c>
      <c r="D30" s="51">
        <v>-4487.5079000000005</v>
      </c>
      <c r="E30" s="58">
        <v>294596.69559999998</v>
      </c>
      <c r="F30" s="56">
        <v>427.61320000000001</v>
      </c>
      <c r="G30" s="51">
        <v>1418.7982</v>
      </c>
      <c r="H30" s="51">
        <v>-991.18499999999995</v>
      </c>
      <c r="I30" s="58">
        <v>35899.197800000002</v>
      </c>
      <c r="J30" s="56">
        <v>1480.1859999999999</v>
      </c>
      <c r="K30" s="51">
        <v>72.483999999999995</v>
      </c>
      <c r="L30" s="51">
        <v>1407.702</v>
      </c>
      <c r="M30" s="58">
        <v>45067.943099999997</v>
      </c>
      <c r="N30" s="35">
        <f t="shared" si="2"/>
        <v>109993.08230000002</v>
      </c>
      <c r="O30" s="36">
        <f t="shared" si="1"/>
        <v>92662.232499999998</v>
      </c>
      <c r="P30" s="36">
        <f t="shared" si="3"/>
        <v>17330.849800000025</v>
      </c>
      <c r="Q30" s="38">
        <f t="shared" si="4"/>
        <v>6604966.6402000003</v>
      </c>
    </row>
    <row r="31" spans="1:19" x14ac:dyDescent="0.15">
      <c r="A31" s="15" t="s">
        <v>12</v>
      </c>
      <c r="B31" s="56">
        <v>6289.1751000000004</v>
      </c>
      <c r="C31" s="51">
        <v>12646.5273</v>
      </c>
      <c r="D31" s="51">
        <v>-6357.3521999999994</v>
      </c>
      <c r="E31" s="57">
        <v>287498.24910000002</v>
      </c>
      <c r="F31" s="56">
        <v>783.16949999999997</v>
      </c>
      <c r="G31" s="51">
        <v>1229.4204</v>
      </c>
      <c r="H31" s="51">
        <v>-446.2509</v>
      </c>
      <c r="I31" s="57">
        <v>35436.917399999998</v>
      </c>
      <c r="J31" s="56">
        <v>740.28930000000003</v>
      </c>
      <c r="K31" s="51">
        <v>1096.3152</v>
      </c>
      <c r="L31" s="51">
        <v>-356.02589999999998</v>
      </c>
      <c r="M31" s="57">
        <v>44017.344299999997</v>
      </c>
      <c r="N31" s="35">
        <f t="shared" si="2"/>
        <v>93538.768300000011</v>
      </c>
      <c r="O31" s="36">
        <f t="shared" si="1"/>
        <v>89298.188900000008</v>
      </c>
      <c r="P31" s="36">
        <f t="shared" si="3"/>
        <v>4240.5794000000024</v>
      </c>
      <c r="Q31" s="37">
        <f t="shared" si="4"/>
        <v>6765867.661199999</v>
      </c>
    </row>
    <row r="32" spans="1:19" x14ac:dyDescent="0.15">
      <c r="A32" s="15" t="s">
        <v>13</v>
      </c>
      <c r="B32" s="56">
        <v>11042.5262</v>
      </c>
      <c r="C32" s="51">
        <v>10230.2853</v>
      </c>
      <c r="D32" s="51">
        <v>812.24090000000069</v>
      </c>
      <c r="E32" s="57">
        <v>288819.4889</v>
      </c>
      <c r="F32" s="56">
        <v>365.44929999999999</v>
      </c>
      <c r="G32" s="51">
        <v>559.83280000000002</v>
      </c>
      <c r="H32" s="51">
        <v>-194.38350000000003</v>
      </c>
      <c r="I32" s="57">
        <v>35402.028100000003</v>
      </c>
      <c r="J32" s="56">
        <v>878.53679999999997</v>
      </c>
      <c r="K32" s="51">
        <v>618.21320000000003</v>
      </c>
      <c r="L32" s="51">
        <v>260.32359999999994</v>
      </c>
      <c r="M32" s="57">
        <v>43866.887999999999</v>
      </c>
      <c r="N32" s="35">
        <f t="shared" si="2"/>
        <v>63038.543799999999</v>
      </c>
      <c r="O32" s="36">
        <f t="shared" si="1"/>
        <v>53502.24809999999</v>
      </c>
      <c r="P32" s="36">
        <f t="shared" si="3"/>
        <v>9536.2957000000097</v>
      </c>
      <c r="Q32" s="37">
        <f t="shared" si="4"/>
        <v>6789719.152400001</v>
      </c>
      <c r="S32" s="62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82200.163</v>
      </c>
      <c r="C38" s="28">
        <f t="shared" si="5"/>
        <v>102909.1943</v>
      </c>
      <c r="D38" s="28">
        <f t="shared" si="5"/>
        <v>-20709.031299999999</v>
      </c>
      <c r="E38" s="29"/>
      <c r="F38" s="27">
        <f t="shared" ref="F38:L38" si="6">SUM(F26:F37)</f>
        <v>4086.2844000000005</v>
      </c>
      <c r="G38" s="28">
        <f t="shared" si="6"/>
        <v>13023.202499999999</v>
      </c>
      <c r="H38" s="28">
        <f t="shared" si="6"/>
        <v>-8936.9181000000026</v>
      </c>
      <c r="I38" s="29"/>
      <c r="J38" s="27">
        <f t="shared" si="6"/>
        <v>5535.9126999999999</v>
      </c>
      <c r="K38" s="27">
        <f t="shared" si="6"/>
        <v>3146.0412999999999</v>
      </c>
      <c r="L38" s="28">
        <f t="shared" si="6"/>
        <v>2389.8714</v>
      </c>
      <c r="M38" s="29"/>
      <c r="N38" s="27">
        <f>SUM(N26:N37)</f>
        <v>622572.34010000003</v>
      </c>
      <c r="O38" s="27">
        <f>SUM(O26:O37)</f>
        <v>562328.45609999995</v>
      </c>
      <c r="P38" s="28">
        <f>SUM(P26:P37)</f>
        <v>60243.884000000042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3">
        <v>1721.7891999999999</v>
      </c>
      <c r="C43" s="63">
        <v>1953.5561</v>
      </c>
      <c r="D43" s="51">
        <v>-231.76690000000008</v>
      </c>
      <c r="E43" s="64">
        <v>528847.95570000005</v>
      </c>
      <c r="F43" s="65">
        <v>6268.2811000000002</v>
      </c>
      <c r="G43" s="63">
        <v>2488.5446999999999</v>
      </c>
      <c r="H43" s="63">
        <v>3779.7364000000002</v>
      </c>
      <c r="I43" s="63">
        <v>166051.57120000001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4">
        <v>1786.8855000000001</v>
      </c>
      <c r="C44" s="64">
        <v>1804.1007</v>
      </c>
      <c r="D44" s="51">
        <v>-17.215199999999868</v>
      </c>
      <c r="E44" s="64">
        <v>520648.87180000002</v>
      </c>
      <c r="F44" s="65">
        <v>8090.0991999999997</v>
      </c>
      <c r="G44" s="64">
        <v>3813.5446999999999</v>
      </c>
      <c r="H44" s="51">
        <v>4276.5545000000002</v>
      </c>
      <c r="I44" s="64">
        <v>170188.57310000001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4">
        <v>2013.5093999999999</v>
      </c>
      <c r="C45" s="64">
        <v>1702.9141</v>
      </c>
      <c r="D45" s="51">
        <v>310.59529999999995</v>
      </c>
      <c r="E45" s="64">
        <v>526696.39890000003</v>
      </c>
      <c r="F45" s="65">
        <v>5375.2644</v>
      </c>
      <c r="G45" s="64">
        <v>6064.1872000000003</v>
      </c>
      <c r="H45" s="51">
        <v>-688.92280000000028</v>
      </c>
      <c r="I45" s="64">
        <v>169947.6029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4">
        <v>2500.8047000000001</v>
      </c>
      <c r="C46" s="64">
        <v>1376.4211</v>
      </c>
      <c r="D46" s="51">
        <v>1124.3836000000001</v>
      </c>
      <c r="E46" s="64">
        <v>534099.44409999996</v>
      </c>
      <c r="F46" s="65">
        <v>5333.3554000000004</v>
      </c>
      <c r="G46" s="64">
        <v>3632.8827000000001</v>
      </c>
      <c r="H46" s="64">
        <v>1700.4727000000003</v>
      </c>
      <c r="I46" s="64">
        <v>172756.76610000001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4">
        <v>5697.3251</v>
      </c>
      <c r="C47" s="64">
        <v>3368.5679</v>
      </c>
      <c r="D47" s="51">
        <v>2328.7572</v>
      </c>
      <c r="E47" s="64">
        <v>552059.55000000005</v>
      </c>
      <c r="F47" s="65">
        <v>4582.5744000000004</v>
      </c>
      <c r="G47" s="64">
        <v>4972.5398999999998</v>
      </c>
      <c r="H47" s="51">
        <v>-389.96549999999934</v>
      </c>
      <c r="I47" s="64">
        <v>172248.4779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4">
        <v>1954.3349000000001</v>
      </c>
      <c r="C48" s="64">
        <v>1651.7754</v>
      </c>
      <c r="D48" s="51">
        <v>302.55950000000007</v>
      </c>
      <c r="E48" s="64">
        <v>566900.4338</v>
      </c>
      <c r="F48" s="65">
        <v>6389.0254999999997</v>
      </c>
      <c r="G48" s="64">
        <v>5701.8109000000004</v>
      </c>
      <c r="H48" s="51">
        <v>687.21459999999934</v>
      </c>
      <c r="I48" s="64">
        <v>173055.36499999999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4">
        <v>1593.2484999999999</v>
      </c>
      <c r="C49" s="64">
        <v>1340.0103999999999</v>
      </c>
      <c r="D49" s="51">
        <v>253.23810000000003</v>
      </c>
      <c r="E49" s="64">
        <v>569311.46490000002</v>
      </c>
      <c r="F49" s="65">
        <v>2987.6660999999999</v>
      </c>
      <c r="G49" s="64">
        <v>1735.2612999999999</v>
      </c>
      <c r="H49" s="51">
        <v>1252.4048</v>
      </c>
      <c r="I49" s="64">
        <v>174937.58429999999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4">
        <v>0</v>
      </c>
      <c r="C50" s="64">
        <v>0</v>
      </c>
      <c r="D50" s="51">
        <v>0</v>
      </c>
      <c r="E50" s="64">
        <v>0</v>
      </c>
      <c r="F50" s="65">
        <v>0</v>
      </c>
      <c r="G50" s="64">
        <v>0</v>
      </c>
      <c r="H50" s="51">
        <v>0</v>
      </c>
      <c r="I50" s="64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4">
        <v>0</v>
      </c>
      <c r="C51" s="64">
        <v>0</v>
      </c>
      <c r="D51" s="51">
        <v>0</v>
      </c>
      <c r="E51" s="64">
        <v>0</v>
      </c>
      <c r="F51" s="65">
        <v>0</v>
      </c>
      <c r="G51" s="64">
        <v>0</v>
      </c>
      <c r="H51" s="51">
        <v>0</v>
      </c>
      <c r="I51" s="64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4">
        <v>0</v>
      </c>
      <c r="C52" s="64">
        <v>0</v>
      </c>
      <c r="D52" s="51">
        <v>0</v>
      </c>
      <c r="E52" s="64">
        <v>0</v>
      </c>
      <c r="F52" s="65">
        <v>0</v>
      </c>
      <c r="G52" s="64">
        <v>0</v>
      </c>
      <c r="H52" s="51">
        <v>0</v>
      </c>
      <c r="I52" s="64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4">
        <v>0</v>
      </c>
      <c r="C53" s="64">
        <v>0</v>
      </c>
      <c r="D53" s="51">
        <v>0</v>
      </c>
      <c r="E53" s="64">
        <v>0</v>
      </c>
      <c r="F53" s="65">
        <v>0</v>
      </c>
      <c r="G53" s="64">
        <v>0</v>
      </c>
      <c r="H53" s="51">
        <v>0</v>
      </c>
      <c r="I53" s="64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6">
        <v>0</v>
      </c>
      <c r="C54" s="66">
        <v>0</v>
      </c>
      <c r="D54" s="69">
        <v>0</v>
      </c>
      <c r="E54" s="66">
        <v>0</v>
      </c>
      <c r="F54" s="67">
        <v>0</v>
      </c>
      <c r="G54" s="66">
        <v>0</v>
      </c>
      <c r="H54" s="68">
        <v>0</v>
      </c>
      <c r="I54" s="66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17267.897300000001</v>
      </c>
      <c r="C55" s="27">
        <f t="shared" si="7"/>
        <v>13197.3457</v>
      </c>
      <c r="D55" s="70">
        <f t="shared" si="7"/>
        <v>4070.5516000000002</v>
      </c>
      <c r="E55" s="27"/>
      <c r="F55" s="27">
        <f t="shared" si="7"/>
        <v>39026.266100000008</v>
      </c>
      <c r="G55" s="27">
        <f t="shared" si="7"/>
        <v>28408.771400000001</v>
      </c>
      <c r="H55" s="27">
        <f t="shared" si="7"/>
        <v>10617.494699999999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46045.241999999998</v>
      </c>
      <c r="C66" s="50">
        <v>30494.844700000001</v>
      </c>
      <c r="D66" s="50">
        <v>15550.397299999997</v>
      </c>
      <c r="E66" s="55">
        <v>2627859.3909999998</v>
      </c>
      <c r="F66" s="54">
        <v>7576.7604000000001</v>
      </c>
      <c r="G66" s="50">
        <v>9372.6946000000007</v>
      </c>
      <c r="H66" s="50">
        <v>-1795.9342000000006</v>
      </c>
      <c r="I66" s="55">
        <v>978426.60620000004</v>
      </c>
      <c r="J66" s="54">
        <v>12093.7048</v>
      </c>
      <c r="K66" s="50">
        <v>7743.5730000000003</v>
      </c>
      <c r="L66" s="50">
        <v>4350.1317999999992</v>
      </c>
      <c r="M66" s="55">
        <v>397070.63130000001</v>
      </c>
    </row>
    <row r="67" spans="1:17" x14ac:dyDescent="0.15">
      <c r="A67" s="15" t="s">
        <v>8</v>
      </c>
      <c r="B67" s="56">
        <v>42338.606500000002</v>
      </c>
      <c r="C67" s="51">
        <v>30624.113399999998</v>
      </c>
      <c r="D67" s="51">
        <v>11714.493100000003</v>
      </c>
      <c r="E67" s="57">
        <v>2605828.8982000002</v>
      </c>
      <c r="F67" s="56">
        <v>8297.2441999999992</v>
      </c>
      <c r="G67" s="51">
        <v>8462.9123</v>
      </c>
      <c r="H67" s="51">
        <v>-165.66810000000078</v>
      </c>
      <c r="I67" s="57">
        <v>967118.57700000005</v>
      </c>
      <c r="J67" s="56">
        <v>16406.710800000001</v>
      </c>
      <c r="K67" s="51">
        <v>12338.322</v>
      </c>
      <c r="L67" s="51">
        <v>4068.3888000000006</v>
      </c>
      <c r="M67" s="57">
        <v>397930.39809999999</v>
      </c>
    </row>
    <row r="68" spans="1:17" x14ac:dyDescent="0.15">
      <c r="A68" s="15" t="s">
        <v>9</v>
      </c>
      <c r="B68" s="56">
        <v>47067.478199999998</v>
      </c>
      <c r="C68" s="51">
        <v>39896.4807</v>
      </c>
      <c r="D68" s="51">
        <v>7170.9974999999977</v>
      </c>
      <c r="E68" s="57">
        <v>2661681.9264000002</v>
      </c>
      <c r="F68" s="56">
        <v>8808.5008999999991</v>
      </c>
      <c r="G68" s="51">
        <v>10449.5723</v>
      </c>
      <c r="H68" s="51">
        <v>-1641.0714000000007</v>
      </c>
      <c r="I68" s="57">
        <v>971408.86629999999</v>
      </c>
      <c r="J68" s="56">
        <v>11618.759400000001</v>
      </c>
      <c r="K68" s="51">
        <v>12958.6296</v>
      </c>
      <c r="L68" s="51">
        <v>-1339.8701999999994</v>
      </c>
      <c r="M68" s="57">
        <v>399908.61660000001</v>
      </c>
    </row>
    <row r="69" spans="1:17" x14ac:dyDescent="0.15">
      <c r="A69" s="15" t="s">
        <v>10</v>
      </c>
      <c r="B69" s="56">
        <v>54472.1299</v>
      </c>
      <c r="C69" s="51">
        <v>41776.138299999999</v>
      </c>
      <c r="D69" s="51">
        <v>12695.991600000001</v>
      </c>
      <c r="E69" s="57">
        <v>2710636.4097000002</v>
      </c>
      <c r="F69" s="56">
        <v>10967.1826</v>
      </c>
      <c r="G69" s="51">
        <v>10907.1253</v>
      </c>
      <c r="H69" s="51">
        <v>60.057300000000396</v>
      </c>
      <c r="I69" s="57">
        <v>981176.71420000005</v>
      </c>
      <c r="J69" s="56">
        <v>10632.8837</v>
      </c>
      <c r="K69" s="51">
        <v>7217.0263000000004</v>
      </c>
      <c r="L69" s="51">
        <v>3415.8573999999999</v>
      </c>
      <c r="M69" s="57">
        <v>404868.67499999999</v>
      </c>
    </row>
    <row r="70" spans="1:17" x14ac:dyDescent="0.15">
      <c r="A70" s="15" t="s">
        <v>11</v>
      </c>
      <c r="B70" s="56">
        <v>61640.765299999999</v>
      </c>
      <c r="C70" s="51">
        <v>51472.058100000002</v>
      </c>
      <c r="D70" s="51">
        <v>10168.707199999997</v>
      </c>
      <c r="E70" s="58">
        <v>2796519.6551999999</v>
      </c>
      <c r="F70" s="56">
        <v>10285.361699999999</v>
      </c>
      <c r="G70" s="51">
        <v>10901.567499999999</v>
      </c>
      <c r="H70" s="51">
        <v>-616.20579999999973</v>
      </c>
      <c r="I70" s="58">
        <v>999953.35219999996</v>
      </c>
      <c r="J70" s="56">
        <v>11373.933199999999</v>
      </c>
      <c r="K70" s="51">
        <v>8216.7142999999996</v>
      </c>
      <c r="L70" s="51">
        <v>3157.2188999999998</v>
      </c>
      <c r="M70" s="58">
        <v>407629.3603</v>
      </c>
    </row>
    <row r="71" spans="1:17" x14ac:dyDescent="0.15">
      <c r="A71" s="15" t="s">
        <v>12</v>
      </c>
      <c r="B71" s="56">
        <v>58927.887199999997</v>
      </c>
      <c r="C71" s="51">
        <v>47805.610099999998</v>
      </c>
      <c r="D71" s="51">
        <v>11122.277099999999</v>
      </c>
      <c r="E71" s="57">
        <v>2874197.9145</v>
      </c>
      <c r="F71" s="56">
        <v>8115.2617</v>
      </c>
      <c r="G71" s="51">
        <v>9221.9832000000006</v>
      </c>
      <c r="H71" s="51">
        <v>-1106.7215000000006</v>
      </c>
      <c r="I71" s="57">
        <v>1014194.287</v>
      </c>
      <c r="J71" s="56">
        <v>13842.7279</v>
      </c>
      <c r="K71" s="51">
        <v>11032.4987</v>
      </c>
      <c r="L71" s="51">
        <v>2810.2291999999998</v>
      </c>
      <c r="M71" s="57">
        <v>408853.12359999999</v>
      </c>
    </row>
    <row r="72" spans="1:17" x14ac:dyDescent="0.15">
      <c r="A72" s="15" t="s">
        <v>13</v>
      </c>
      <c r="B72" s="56">
        <v>33581.898999999998</v>
      </c>
      <c r="C72" s="51">
        <v>25436.2513</v>
      </c>
      <c r="D72" s="51">
        <v>8145.6476999999977</v>
      </c>
      <c r="E72" s="57">
        <v>2876160.4914000002</v>
      </c>
      <c r="F72" s="56">
        <v>6127.5421999999999</v>
      </c>
      <c r="G72" s="51">
        <v>6500.4206999999997</v>
      </c>
      <c r="H72" s="51">
        <v>-372.8784999999998</v>
      </c>
      <c r="I72" s="57">
        <v>1017801.9212</v>
      </c>
      <c r="J72" s="56">
        <v>6943.7705999999998</v>
      </c>
      <c r="K72" s="51">
        <v>3561.7208000000001</v>
      </c>
      <c r="L72" s="51">
        <v>3382.0497999999998</v>
      </c>
      <c r="M72" s="57">
        <v>414931.50349999999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344074.00809999998</v>
      </c>
      <c r="C78" s="28">
        <f t="shared" si="8"/>
        <v>267505.49659999995</v>
      </c>
      <c r="D78" s="28">
        <f t="shared" si="8"/>
        <v>76568.511499999993</v>
      </c>
      <c r="E78" s="29"/>
      <c r="F78" s="27">
        <f t="shared" ref="F78:H78" si="9">SUM(F66:F77)</f>
        <v>60177.853700000007</v>
      </c>
      <c r="G78" s="28">
        <f t="shared" si="9"/>
        <v>65816.275899999993</v>
      </c>
      <c r="H78" s="28">
        <f t="shared" si="9"/>
        <v>-5638.4222000000018</v>
      </c>
      <c r="I78" s="29"/>
      <c r="J78" s="27">
        <f t="shared" ref="J78:L78" si="10">SUM(J66:J77)</f>
        <v>82912.49040000001</v>
      </c>
      <c r="K78" s="28">
        <f t="shared" si="10"/>
        <v>63068.484700000008</v>
      </c>
      <c r="L78" s="28">
        <f t="shared" si="10"/>
        <v>19844.005700000002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15850.3675</v>
      </c>
      <c r="C82" s="50">
        <v>20391.725299999998</v>
      </c>
      <c r="D82" s="50">
        <v>-4541.357799999998</v>
      </c>
      <c r="E82" s="55">
        <v>288186.07500000001</v>
      </c>
      <c r="F82" s="54">
        <v>689.59559999999999</v>
      </c>
      <c r="G82" s="50">
        <v>5876.5165999999999</v>
      </c>
      <c r="H82" s="50">
        <v>-5186.9210000000003</v>
      </c>
      <c r="I82" s="55">
        <v>36012.864500000003</v>
      </c>
      <c r="J82" s="54">
        <v>480.57119999999998</v>
      </c>
      <c r="K82" s="50">
        <v>433.84980000000002</v>
      </c>
      <c r="L82" s="50">
        <v>46.72139999999996</v>
      </c>
      <c r="M82" s="55">
        <v>42560.479800000001</v>
      </c>
      <c r="N82" s="32">
        <f>B66+F66+J66+B82+F82+J82</f>
        <v>82736.241500000004</v>
      </c>
      <c r="O82" s="33">
        <f>C66+G66+K66+C82+G82+K82</f>
        <v>74313.203999999998</v>
      </c>
      <c r="P82" s="33">
        <f>+N82-O82</f>
        <v>8423.0375000000058</v>
      </c>
      <c r="Q82" s="34">
        <f>E66+I66+M66+E82+I82+M82</f>
        <v>4370116.0477999998</v>
      </c>
    </row>
    <row r="83" spans="1:17" x14ac:dyDescent="0.15">
      <c r="A83" s="15" t="s">
        <v>8</v>
      </c>
      <c r="B83" s="56">
        <v>11864.982</v>
      </c>
      <c r="C83" s="51">
        <v>18319.856500000002</v>
      </c>
      <c r="D83" s="51">
        <v>-6454.8745000000017</v>
      </c>
      <c r="E83" s="57">
        <v>282259.48129999998</v>
      </c>
      <c r="F83" s="56">
        <v>847.00139999999999</v>
      </c>
      <c r="G83" s="51">
        <v>713.53700000000003</v>
      </c>
      <c r="H83" s="51">
        <v>133.46439999999996</v>
      </c>
      <c r="I83" s="57">
        <v>36807.0389</v>
      </c>
      <c r="J83" s="56">
        <v>650.93359999999996</v>
      </c>
      <c r="K83" s="51">
        <v>218.85890000000001</v>
      </c>
      <c r="L83" s="51">
        <v>432.07469999999995</v>
      </c>
      <c r="M83" s="57">
        <v>42438.034</v>
      </c>
      <c r="N83" s="35">
        <f t="shared" ref="N83:N93" si="11">B67+F67+J67+B83+F83+J83</f>
        <v>80405.478500000012</v>
      </c>
      <c r="O83" s="36">
        <f t="shared" ref="O83:O93" si="12">C67+G67+K67+C83+G83+K83</f>
        <v>70677.600100000011</v>
      </c>
      <c r="P83" s="36">
        <f t="shared" ref="P83:P88" si="13">+N83-O83</f>
        <v>9727.8784000000014</v>
      </c>
      <c r="Q83" s="37">
        <f t="shared" ref="Q83:Q92" si="14">E67+I67+M67+E83+I83+M83</f>
        <v>4332382.4275000002</v>
      </c>
    </row>
    <row r="84" spans="1:17" x14ac:dyDescent="0.15">
      <c r="A84" s="15" t="s">
        <v>9</v>
      </c>
      <c r="B84" s="56">
        <v>14482.3457</v>
      </c>
      <c r="C84" s="51">
        <v>11727.415300000001</v>
      </c>
      <c r="D84" s="51">
        <v>2754.9303999999993</v>
      </c>
      <c r="E84" s="57">
        <v>286045.74109999998</v>
      </c>
      <c r="F84" s="56">
        <v>623.81299999999999</v>
      </c>
      <c r="G84" s="51">
        <v>861.41210000000001</v>
      </c>
      <c r="H84" s="51">
        <v>-237.59910000000002</v>
      </c>
      <c r="I84" s="57">
        <v>36502.453300000001</v>
      </c>
      <c r="J84" s="56">
        <v>222.52449999999999</v>
      </c>
      <c r="K84" s="51">
        <v>60.238</v>
      </c>
      <c r="L84" s="51">
        <v>162.28649999999999</v>
      </c>
      <c r="M84" s="57">
        <v>42875.0556</v>
      </c>
      <c r="N84" s="35">
        <f t="shared" si="11"/>
        <v>82823.421699999992</v>
      </c>
      <c r="O84" s="36">
        <f t="shared" si="12"/>
        <v>75953.747999999992</v>
      </c>
      <c r="P84" s="36">
        <f t="shared" si="13"/>
        <v>6869.6736999999994</v>
      </c>
      <c r="Q84" s="37">
        <f t="shared" si="14"/>
        <v>4398422.6592999995</v>
      </c>
    </row>
    <row r="85" spans="1:17" x14ac:dyDescent="0.15">
      <c r="A85" s="15" t="s">
        <v>10</v>
      </c>
      <c r="B85" s="56">
        <v>11473.6649</v>
      </c>
      <c r="C85" s="51">
        <v>13036.5087</v>
      </c>
      <c r="D85" s="51">
        <v>-1562.8438000000006</v>
      </c>
      <c r="E85" s="57">
        <v>285899.52490000002</v>
      </c>
      <c r="F85" s="56">
        <v>339.3236</v>
      </c>
      <c r="G85" s="51">
        <v>478.6284</v>
      </c>
      <c r="H85" s="51">
        <v>-139.3048</v>
      </c>
      <c r="I85" s="57">
        <v>36783.297200000001</v>
      </c>
      <c r="J85" s="56">
        <v>1082.8713</v>
      </c>
      <c r="K85" s="51">
        <v>646.08219999999994</v>
      </c>
      <c r="L85" s="51">
        <v>436.78910000000008</v>
      </c>
      <c r="M85" s="57">
        <v>43195.445500000002</v>
      </c>
      <c r="N85" s="35">
        <f t="shared" si="11"/>
        <v>88968.056000000011</v>
      </c>
      <c r="O85" s="36">
        <f t="shared" si="12"/>
        <v>74061.5092</v>
      </c>
      <c r="P85" s="36">
        <f t="shared" si="13"/>
        <v>14906.546800000011</v>
      </c>
      <c r="Q85" s="37">
        <f t="shared" si="14"/>
        <v>4462560.0664999997</v>
      </c>
    </row>
    <row r="86" spans="1:17" x14ac:dyDescent="0.15">
      <c r="A86" s="15" t="s">
        <v>11</v>
      </c>
      <c r="B86" s="56">
        <v>10072.510399999999</v>
      </c>
      <c r="C86" s="51">
        <v>14253.9151</v>
      </c>
      <c r="D86" s="51">
        <v>-4181.404700000001</v>
      </c>
      <c r="E86" s="58">
        <v>282362.2831</v>
      </c>
      <c r="F86" s="56">
        <v>418.25360000000001</v>
      </c>
      <c r="G86" s="51">
        <v>1385.3391999999999</v>
      </c>
      <c r="H86" s="51">
        <v>-967.08559999999989</v>
      </c>
      <c r="I86" s="58">
        <v>35488.210899999998</v>
      </c>
      <c r="J86" s="56">
        <v>1480.1859999999999</v>
      </c>
      <c r="K86" s="51">
        <v>72.483999999999995</v>
      </c>
      <c r="L86" s="51">
        <v>1407.702</v>
      </c>
      <c r="M86" s="58">
        <v>45067.943099999997</v>
      </c>
      <c r="N86" s="35">
        <f t="shared" si="11"/>
        <v>95271.01019999999</v>
      </c>
      <c r="O86" s="36">
        <f t="shared" si="12"/>
        <v>86302.078199999989</v>
      </c>
      <c r="P86" s="36">
        <f t="shared" si="13"/>
        <v>8968.9320000000007</v>
      </c>
      <c r="Q86" s="38">
        <f t="shared" si="14"/>
        <v>4567020.8048</v>
      </c>
    </row>
    <row r="87" spans="1:17" x14ac:dyDescent="0.15">
      <c r="A87" s="15" t="s">
        <v>12</v>
      </c>
      <c r="B87" s="56">
        <v>6197.8395</v>
      </c>
      <c r="C87" s="51">
        <v>12311.735199999999</v>
      </c>
      <c r="D87" s="51">
        <v>-6113.8956999999991</v>
      </c>
      <c r="E87" s="57">
        <v>275491.34340000001</v>
      </c>
      <c r="F87" s="56">
        <v>783.16949999999997</v>
      </c>
      <c r="G87" s="51">
        <v>1204.3543</v>
      </c>
      <c r="H87" s="51">
        <v>-421.1848</v>
      </c>
      <c r="I87" s="57">
        <v>35036.101799999997</v>
      </c>
      <c r="J87" s="56">
        <v>740.28930000000003</v>
      </c>
      <c r="K87" s="51">
        <v>1096.3152</v>
      </c>
      <c r="L87" s="51">
        <v>-356.02589999999998</v>
      </c>
      <c r="M87" s="57">
        <v>44017.344299999997</v>
      </c>
      <c r="N87" s="35">
        <f t="shared" si="11"/>
        <v>88607.175100000008</v>
      </c>
      <c r="O87" s="36">
        <f t="shared" si="12"/>
        <v>82672.496700000003</v>
      </c>
      <c r="P87" s="36">
        <f t="shared" si="13"/>
        <v>5934.6784000000043</v>
      </c>
      <c r="Q87" s="37">
        <f t="shared" si="14"/>
        <v>4651790.1146</v>
      </c>
    </row>
    <row r="88" spans="1:17" x14ac:dyDescent="0.15">
      <c r="A88" s="15" t="s">
        <v>13</v>
      </c>
      <c r="B88" s="56">
        <v>10986.462799999999</v>
      </c>
      <c r="C88" s="51">
        <v>9960.7075999999997</v>
      </c>
      <c r="D88" s="51">
        <v>1025.7551999999996</v>
      </c>
      <c r="E88" s="57">
        <v>276977.98200000002</v>
      </c>
      <c r="F88" s="56">
        <v>365.44929999999999</v>
      </c>
      <c r="G88" s="51">
        <v>540.09580000000005</v>
      </c>
      <c r="H88" s="51">
        <v>-174.64650000000006</v>
      </c>
      <c r="I88" s="57">
        <v>35024.853300000002</v>
      </c>
      <c r="J88" s="56">
        <v>878.53679999999997</v>
      </c>
      <c r="K88" s="51">
        <v>618.21320000000003</v>
      </c>
      <c r="L88" s="51">
        <v>260.32359999999994</v>
      </c>
      <c r="M88" s="57">
        <v>43866.887999999999</v>
      </c>
      <c r="N88" s="35">
        <f t="shared" si="11"/>
        <v>58883.660700000008</v>
      </c>
      <c r="O88" s="36">
        <f t="shared" si="12"/>
        <v>46617.409400000004</v>
      </c>
      <c r="P88" s="36">
        <f t="shared" si="13"/>
        <v>12266.251300000004</v>
      </c>
      <c r="Q88" s="37">
        <f t="shared" si="14"/>
        <v>4664763.6393999998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80928.1728</v>
      </c>
      <c r="C94" s="28">
        <f t="shared" si="16"/>
        <v>100001.86369999999</v>
      </c>
      <c r="D94" s="28">
        <f t="shared" si="16"/>
        <v>-19073.690900000001</v>
      </c>
      <c r="E94" s="29"/>
      <c r="F94" s="27">
        <f t="shared" ref="F94:H94" si="17">SUM(F82:F93)</f>
        <v>4066.6059999999998</v>
      </c>
      <c r="G94" s="28">
        <f t="shared" si="17"/>
        <v>11059.883399999999</v>
      </c>
      <c r="H94" s="28">
        <f t="shared" si="17"/>
        <v>-6993.2774000000009</v>
      </c>
      <c r="I94" s="29"/>
      <c r="J94" s="27">
        <f t="shared" ref="J94:L94" si="18">SUM(J82:J93)</f>
        <v>5535.9126999999999</v>
      </c>
      <c r="K94" s="27">
        <f t="shared" si="18"/>
        <v>3146.0412999999999</v>
      </c>
      <c r="L94" s="28">
        <f t="shared" si="18"/>
        <v>2389.8714</v>
      </c>
      <c r="M94" s="29"/>
      <c r="N94" s="27">
        <f>SUM(N82:N93)</f>
        <v>577695.04370000004</v>
      </c>
      <c r="O94" s="27">
        <f>SUM(O82:O93)</f>
        <v>510598.04560000001</v>
      </c>
      <c r="P94" s="28">
        <f>SUM(P82:P93)</f>
        <v>67096.998100000026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1641.8389</v>
      </c>
      <c r="C99" s="50">
        <v>1308.4138</v>
      </c>
      <c r="D99" s="50">
        <v>333.42509999999993</v>
      </c>
      <c r="E99" s="57">
        <v>253956.88709999999</v>
      </c>
      <c r="F99" s="50">
        <v>6244.3892999999998</v>
      </c>
      <c r="G99" s="50">
        <v>2432.7624000000001</v>
      </c>
      <c r="H99" s="50">
        <v>3811.6268999999998</v>
      </c>
      <c r="I99" s="58">
        <v>164337.94200000001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1660.5417</v>
      </c>
      <c r="C100" s="51">
        <v>1111.6673000000001</v>
      </c>
      <c r="D100" s="51">
        <v>548.87439999999992</v>
      </c>
      <c r="E100" s="57">
        <v>250603.96780000001</v>
      </c>
      <c r="F100" s="51">
        <v>8034.6135000000004</v>
      </c>
      <c r="G100" s="51">
        <v>3790.0754000000002</v>
      </c>
      <c r="H100" s="51">
        <v>4244.5380999999998</v>
      </c>
      <c r="I100" s="57">
        <v>168438.11929999999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1800.2565</v>
      </c>
      <c r="C101" s="51">
        <v>1005.5398</v>
      </c>
      <c r="D101" s="51">
        <v>794.71669999999995</v>
      </c>
      <c r="E101" s="58">
        <v>253894.8406</v>
      </c>
      <c r="F101" s="51">
        <v>5313.009</v>
      </c>
      <c r="G101" s="51">
        <v>6034.433</v>
      </c>
      <c r="H101" s="51">
        <v>-721.42399999999998</v>
      </c>
      <c r="I101" s="57">
        <v>168167.61679999999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2357.6997000000001</v>
      </c>
      <c r="C102" s="51">
        <v>807.63509999999997</v>
      </c>
      <c r="D102" s="51">
        <v>1550.0646000000002</v>
      </c>
      <c r="E102" s="57">
        <v>258510.33110000001</v>
      </c>
      <c r="F102" s="51">
        <v>5321.8096999999998</v>
      </c>
      <c r="G102" s="51">
        <v>3585.7435</v>
      </c>
      <c r="H102" s="51">
        <v>1736.0661999999998</v>
      </c>
      <c r="I102" s="58">
        <v>171000.57500000001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3693.9703</v>
      </c>
      <c r="C103" s="51">
        <v>2785.6462999999999</v>
      </c>
      <c r="D103" s="51">
        <v>908.32400000000007</v>
      </c>
      <c r="E103" s="57">
        <v>267175.6544</v>
      </c>
      <c r="F103" s="51">
        <v>4554.0450000000001</v>
      </c>
      <c r="G103" s="51">
        <v>4922.9300999999996</v>
      </c>
      <c r="H103" s="51">
        <v>-368.88509999999951</v>
      </c>
      <c r="I103" s="58">
        <v>170401.14189999999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1818.2768000000001</v>
      </c>
      <c r="C104" s="51">
        <v>1077.7851000000001</v>
      </c>
      <c r="D104" s="51">
        <v>740.49170000000004</v>
      </c>
      <c r="E104" s="58">
        <v>273927.16590000002</v>
      </c>
      <c r="F104" s="51">
        <v>6381.4623000000001</v>
      </c>
      <c r="G104" s="51">
        <v>5664.6004000000003</v>
      </c>
      <c r="H104" s="51">
        <v>716.86189999999988</v>
      </c>
      <c r="I104" s="57">
        <v>171352.86660000001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1522.6757</v>
      </c>
      <c r="C105" s="51">
        <v>840.99739999999997</v>
      </c>
      <c r="D105" s="51">
        <v>681.67830000000004</v>
      </c>
      <c r="E105" s="57">
        <v>275573.84169999999</v>
      </c>
      <c r="F105" s="51">
        <v>2977.7069999999999</v>
      </c>
      <c r="G105" s="51">
        <v>1699.6695999999999</v>
      </c>
      <c r="H105" s="51">
        <v>1278.0373999999999</v>
      </c>
      <c r="I105" s="57">
        <v>173252.37760000001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14495.259599999999</v>
      </c>
      <c r="C111" s="27">
        <f t="shared" si="19"/>
        <v>8937.6847999999991</v>
      </c>
      <c r="D111" s="28">
        <f>SUM(D99:D110)</f>
        <v>5557.5748000000003</v>
      </c>
      <c r="E111" s="27"/>
      <c r="F111" s="27">
        <f t="shared" si="19"/>
        <v>38827.035799999998</v>
      </c>
      <c r="G111" s="27">
        <f t="shared" si="19"/>
        <v>28130.214400000001</v>
      </c>
      <c r="H111" s="28">
        <f>SUM(H99:H110)</f>
        <v>10696.821399999999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F99:G99">
    <cfRule type="cellIs" dxfId="6" priority="16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G43">
    <cfRule type="cellIs" dxfId="4" priority="12" stopIfTrue="1" operator="lessThan">
      <formula>0</formula>
    </cfRule>
  </conditionalFormatting>
  <conditionalFormatting sqref="B43:C43">
    <cfRule type="cellIs" dxfId="3" priority="14" stopIfTrue="1" operator="lessThan">
      <formula>0</formula>
    </cfRule>
  </conditionalFormatting>
  <conditionalFormatting sqref="H43 H46">
    <cfRule type="cellIs" dxfId="2" priority="13" stopIfTrue="1" operator="lessThan">
      <formula>0</formula>
    </cfRule>
  </conditionalFormatting>
  <conditionalFormatting sqref="I43">
    <cfRule type="cellIs" dxfId="1" priority="11" stopIfTrue="1" operator="lessThan">
      <formula>0</formula>
    </cfRule>
  </conditionalFormatting>
  <conditionalFormatting sqref="F43:F53">
    <cfRule type="cellIs" dxfId="0" priority="10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7" ma:contentTypeDescription="Skapa ett nytt dokument." ma:contentTypeScope="" ma:versionID="7b96631408d489d7040f664b9dd0c4b4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bae237f932c46bf2dd88afe88fd9d595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5C77E-B920-4975-948A-4DBE18CE8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2023</vt:lpstr>
      <vt:lpstr>'Fonder 2023'!Utskriftsområde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2023-08-09T06:55:09Z</cp:lastPrinted>
  <dcterms:created xsi:type="dcterms:W3CDTF">2010-02-10T19:11:15Z</dcterms:created>
  <dcterms:modified xsi:type="dcterms:W3CDTF">2023-08-09T07:02:52Z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