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6" documentId="8_{C22F42D4-31BC-4C7F-9AA4-28AC0BE57BD8}" xr6:coauthVersionLast="47" xr6:coauthVersionMax="47" xr10:uidLastSave="{9518C6EE-CA9D-4762-AD81-9818FFB03EA5}"/>
  <bookViews>
    <workbookView xWindow="24" yWindow="108" windowWidth="21060" windowHeight="11976" xr2:uid="{00000000-000D-0000-FFFF-FFFF00000000}"/>
  </bookViews>
  <sheets>
    <sheet name="Fonder 2023" sheetId="1" r:id="rId1"/>
  </sheets>
  <definedNames>
    <definedName name="_xlnm.Print_Area" localSheetId="0">'Fonder 2023'!$A$1:$Q$161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L22" i="1"/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<sst xmlns="http://schemas.openxmlformats.org/spreadsheetml/2006/main" count="191" uniqueCount="33">
  <si>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</si>
  <si>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</si>
  <si>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</si>
  <si>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</si>
  <si>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</si>
  <si>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</si>
  <si>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</si>
  <si>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</si>
  <si>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</si>
  <si>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</si>
  <si>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</si>
  <si>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</si>
  <si>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</si>
  <si>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</si>
  <si>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</si>
  <si>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</si>
  <si>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</si>
  <si>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</si>
  <si>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</si>
  <si>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</si>
  <si>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</si>
  <si>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</si>
  <si>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</si>
  <si>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</si>
  <si>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</si>
  <si>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</si>
  <si>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</si>
  <si>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</si>
  <si>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</si>
  <si>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</si>
  <si>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</si>
  <si>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2023 (MSEK)</t>
  </si>
  <si>
    <t>NYSPARANDE I FONDER OCH FONDFÖRMÖGENHET EXKLUSIVE PPM 2023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</si>
</sst>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165" fontId="1" fillId="0" borderId="0" xfId="2" applyNumberFormat="1" applyFont="1"/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3">
    <cellStyle name="Normal" xfId="0" builtinId="0"/>
    <cellStyle name="Normal_Nysparande 2009" xfId="1" xr:uid="{00000000-0005-0000-0000-000001000000}"/>
    <cellStyle name="Procent" xfId="2" builtinId="5"/>
  </cellStyles>
  <dxfs count="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158</xdr:row>
      <xdr:rowOff>123825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113"/>
  <sheetViews>
    <sheetView tabSelected="1" zoomScaleNormal="100" workbookViewId="0">
      <selection activeCell="K4" sqref="K4"/>
    </sheetView>
  </sheetViews>
  <sheetFormatPr defaultColWidth="9.109375" defaultRowHeight="10.199999999999999" x14ac:dyDescent="0.2"/>
  <cols>
    <col min="1" max="1" width="9.109375" style="1"/>
    <col min="2" max="4" width="8.109375" style="1" customWidth="1"/>
    <col min="5" max="5" width="9.33203125" style="1" bestFit="1" customWidth="1"/>
    <col min="6" max="8" width="8.109375" style="1" customWidth="1"/>
    <col min="9" max="9" width="9.33203125" style="1" bestFit="1" customWidth="1"/>
    <col min="10" max="11" width="8.5546875" style="1" bestFit="1" customWidth="1"/>
    <col min="12" max="12" width="8" style="1" customWidth="1"/>
    <col min="13" max="13" width="9.33203125" style="1" bestFit="1" customWidth="1"/>
    <col min="14" max="15" width="10.109375" style="1" bestFit="1" customWidth="1"/>
    <col min="16" max="16" width="9.33203125" style="1" bestFit="1" customWidth="1"/>
    <col min="17" max="17" width="11.5546875" style="1" customWidth="1"/>
    <col min="18" max="18" width="9.109375" style="1" customWidth="1"/>
    <col min="19" max="16384" width="9.109375" style="1"/>
  </cols>
  <sheetData>
    <row r="1" spans="1:18" x14ac:dyDescent="0.2">
      <c r="F1" s="2"/>
    </row>
    <row r="2" spans="1:18" x14ac:dyDescent="0.2">
      <c r="F2" s="2"/>
    </row>
    <row r="3" spans="1:18" x14ac:dyDescent="0.2">
      <c r="F3" s="2"/>
    </row>
    <row r="4" spans="1:18" ht="16.2" x14ac:dyDescent="0.3">
      <c r="A4" s="3" t="s">
        <v>31</v>
      </c>
    </row>
    <row r="6" spans="1:18" x14ac:dyDescent="0.2">
      <c r="F6" s="4"/>
    </row>
    <row r="7" spans="1:18" x14ac:dyDescent="0.2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3.2" x14ac:dyDescent="0.25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18" x14ac:dyDescent="0.2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18" x14ac:dyDescent="0.2">
      <c r="A10" s="14" t="s">
        <v>7</v>
      </c>
      <c r="B10" s="54">
        <v>50880.7281</v>
      </c>
      <c r="C10" s="50">
        <v>35692.728799999997</v>
      </c>
      <c r="D10" s="50">
        <v>15187.999300000003</v>
      </c>
      <c r="E10" s="55">
        <v>4139087.5051000002</v>
      </c>
      <c r="F10" s="54">
        <v>7677.5904</v>
      </c>
      <c r="G10" s="50">
        <v>10387.042100000001</v>
      </c>
      <c r="H10" s="50">
        <v>-2709.4517000000005</v>
      </c>
      <c r="I10" s="55">
        <v>1303343.0382000001</v>
      </c>
      <c r="J10" s="54">
        <v>12143.402099999999</v>
      </c>
      <c r="K10" s="50">
        <v>8229.4578000000001</v>
      </c>
      <c r="L10" s="50">
        <v>3913.9442999999992</v>
      </c>
      <c r="M10" s="55">
        <v>504104.69650000002</v>
      </c>
      <c r="R10" s="60"/>
    </row>
    <row r="11" spans="1:18" x14ac:dyDescent="0.2">
      <c r="A11" s="15" t="s">
        <v>8</v>
      </c>
      <c r="B11" s="56">
        <v>48557.307000000001</v>
      </c>
      <c r="C11" s="51">
        <v>35154.9352</v>
      </c>
      <c r="D11" s="51">
        <v>13402.371800000001</v>
      </c>
      <c r="E11" s="57">
        <v>4077337.5364000001</v>
      </c>
      <c r="F11" s="56">
        <v>8461.1954000000005</v>
      </c>
      <c r="G11" s="51">
        <v>10876.7603</v>
      </c>
      <c r="H11" s="51">
        <v>-2415.5648999999994</v>
      </c>
      <c r="I11" s="57">
        <v>1285095.9901000001</v>
      </c>
      <c r="J11" s="56">
        <v>16471.419999999998</v>
      </c>
      <c r="K11" s="51">
        <v>12833.897000000001</v>
      </c>
      <c r="L11" s="51">
        <v>3637.5229999999974</v>
      </c>
      <c r="M11" s="57">
        <v>502599.7427</v>
      </c>
      <c r="R11" s="60"/>
    </row>
    <row r="12" spans="1:18" x14ac:dyDescent="0.2">
      <c r="A12" s="15" t="s">
        <v>9</v>
      </c>
      <c r="B12" s="56">
        <v>0</v>
      </c>
      <c r="C12" s="51">
        <v>0</v>
      </c>
      <c r="D12" s="51">
        <v>0</v>
      </c>
      <c r="E12" s="57">
        <v>0</v>
      </c>
      <c r="F12" s="56">
        <v>0</v>
      </c>
      <c r="G12" s="51">
        <v>0</v>
      </c>
      <c r="H12" s="51">
        <v>0</v>
      </c>
      <c r="I12" s="57">
        <v>0</v>
      </c>
      <c r="J12" s="56">
        <v>0</v>
      </c>
      <c r="K12" s="51">
        <v>0</v>
      </c>
      <c r="L12" s="51">
        <v>0</v>
      </c>
      <c r="M12" s="57">
        <v>0</v>
      </c>
      <c r="R12" s="60"/>
    </row>
    <row r="13" spans="1:18" x14ac:dyDescent="0.2">
      <c r="A13" s="15" t="s">
        <v>10</v>
      </c>
      <c r="B13" s="56">
        <v>0</v>
      </c>
      <c r="C13" s="51">
        <v>0</v>
      </c>
      <c r="D13" s="51">
        <v>0</v>
      </c>
      <c r="E13" s="57">
        <v>0</v>
      </c>
      <c r="F13" s="56">
        <v>0</v>
      </c>
      <c r="G13" s="51">
        <v>0</v>
      </c>
      <c r="H13" s="51">
        <v>0</v>
      </c>
      <c r="I13" s="57">
        <v>0</v>
      </c>
      <c r="J13" s="56">
        <v>0</v>
      </c>
      <c r="K13" s="51">
        <v>0</v>
      </c>
      <c r="L13" s="51">
        <v>0</v>
      </c>
      <c r="M13" s="57">
        <v>0</v>
      </c>
      <c r="R13" s="60"/>
    </row>
    <row r="14" spans="1:18" x14ac:dyDescent="0.2">
      <c r="A14" s="15" t="s">
        <v>11</v>
      </c>
      <c r="B14" s="56">
        <v>0</v>
      </c>
      <c r="C14" s="51">
        <v>0</v>
      </c>
      <c r="D14" s="51">
        <v>0</v>
      </c>
      <c r="E14" s="58">
        <v>0</v>
      </c>
      <c r="F14" s="56">
        <v>0</v>
      </c>
      <c r="G14" s="51">
        <v>0</v>
      </c>
      <c r="H14" s="51">
        <v>0</v>
      </c>
      <c r="I14" s="58">
        <v>0</v>
      </c>
      <c r="J14" s="56">
        <v>0</v>
      </c>
      <c r="K14" s="51">
        <v>0</v>
      </c>
      <c r="L14" s="51">
        <v>0</v>
      </c>
      <c r="M14" s="58">
        <v>0</v>
      </c>
      <c r="R14" s="60"/>
    </row>
    <row r="15" spans="1:18" x14ac:dyDescent="0.2">
      <c r="A15" s="15" t="s">
        <v>12</v>
      </c>
      <c r="B15" s="56">
        <v>0</v>
      </c>
      <c r="C15" s="51">
        <v>0</v>
      </c>
      <c r="D15" s="51">
        <v>0</v>
      </c>
      <c r="E15" s="57">
        <v>0</v>
      </c>
      <c r="F15" s="56">
        <v>0</v>
      </c>
      <c r="G15" s="51">
        <v>0</v>
      </c>
      <c r="H15" s="51">
        <v>0</v>
      </c>
      <c r="I15" s="57">
        <v>0</v>
      </c>
      <c r="J15" s="56">
        <v>0</v>
      </c>
      <c r="K15" s="51">
        <v>0</v>
      </c>
      <c r="L15" s="51">
        <v>0</v>
      </c>
      <c r="M15" s="57">
        <v>0</v>
      </c>
    </row>
    <row r="16" spans="1:18" x14ac:dyDescent="0.2">
      <c r="A16" s="15" t="s">
        <v>13</v>
      </c>
      <c r="B16" s="56">
        <v>0</v>
      </c>
      <c r="C16" s="51">
        <v>0</v>
      </c>
      <c r="D16" s="51">
        <v>0</v>
      </c>
      <c r="E16" s="57">
        <v>0</v>
      </c>
      <c r="F16" s="56">
        <v>0</v>
      </c>
      <c r="G16" s="51">
        <v>0</v>
      </c>
      <c r="H16" s="51">
        <v>0</v>
      </c>
      <c r="I16" s="57">
        <v>0</v>
      </c>
      <c r="J16" s="56">
        <v>0</v>
      </c>
      <c r="K16" s="51">
        <v>0</v>
      </c>
      <c r="L16" s="51">
        <v>0</v>
      </c>
      <c r="M16" s="57">
        <v>0</v>
      </c>
    </row>
    <row r="17" spans="1:19" x14ac:dyDescent="0.2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19" x14ac:dyDescent="0.2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9" x14ac:dyDescent="0.2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9" x14ac:dyDescent="0.2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9" x14ac:dyDescent="0.2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9" ht="15" customHeight="1" x14ac:dyDescent="0.2">
      <c r="A22" s="7" t="s">
        <v>19</v>
      </c>
      <c r="B22" s="27">
        <f t="shared" ref="B22:K22" si="0">SUM(B10:B21)</f>
        <v>99438.035100000008</v>
      </c>
      <c r="C22" s="28">
        <f t="shared" si="0"/>
        <v>70847.66399999999</v>
      </c>
      <c r="D22" s="28">
        <f>SUM(D10:D21)</f>
        <v>28590.371100000004</v>
      </c>
      <c r="E22" s="29"/>
      <c r="F22" s="27">
        <f t="shared" si="0"/>
        <v>16138.785800000001</v>
      </c>
      <c r="G22" s="28">
        <f t="shared" si="0"/>
        <v>21263.8024</v>
      </c>
      <c r="H22" s="28">
        <f t="shared" si="0"/>
        <v>-5125.0165999999999</v>
      </c>
      <c r="I22" s="29"/>
      <c r="J22" s="27">
        <f t="shared" si="0"/>
        <v>28614.822099999998</v>
      </c>
      <c r="K22" s="28">
        <f t="shared" si="0"/>
        <v>21063.354800000001</v>
      </c>
      <c r="L22" s="28">
        <f>SUM(L10:L21)</f>
        <v>7551.4672999999966</v>
      </c>
      <c r="M22" s="29"/>
    </row>
    <row r="23" spans="1:19" x14ac:dyDescent="0.2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9" ht="13.2" x14ac:dyDescent="0.25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19" x14ac:dyDescent="0.2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9" x14ac:dyDescent="0.2">
      <c r="A26" s="14" t="s">
        <v>7</v>
      </c>
      <c r="B26" s="54">
        <v>15870.4908</v>
      </c>
      <c r="C26" s="50">
        <v>21426.450799999999</v>
      </c>
      <c r="D26" s="50">
        <v>-5555.9599999999991</v>
      </c>
      <c r="E26" s="55">
        <v>300447.35590000002</v>
      </c>
      <c r="F26" s="54">
        <v>689.59559999999999</v>
      </c>
      <c r="G26" s="50">
        <v>6107.0483999999997</v>
      </c>
      <c r="H26" s="50">
        <v>-5417.4528</v>
      </c>
      <c r="I26" s="55">
        <v>38082.433799999999</v>
      </c>
      <c r="J26" s="54">
        <v>480.57119999999998</v>
      </c>
      <c r="K26" s="50">
        <v>433.84980000000002</v>
      </c>
      <c r="L26" s="50">
        <v>46.72139999999996</v>
      </c>
      <c r="M26" s="55">
        <v>42560.479800000001</v>
      </c>
      <c r="N26" s="32">
        <f>B10+F10+J10+B26+F26+J26</f>
        <v>87742.378200000006</v>
      </c>
      <c r="O26" s="33">
        <f t="shared" ref="O26:O37" si="1">C10+G10+K10+C26+G26+K26</f>
        <v>82276.577699999994</v>
      </c>
      <c r="P26" s="33">
        <f>+N26-O26</f>
        <v>5465.8005000000121</v>
      </c>
      <c r="Q26" s="34">
        <f>E10+I10+M10+E26+I26+M26</f>
        <v>6327625.5092999991</v>
      </c>
    </row>
    <row r="27" spans="1:19" x14ac:dyDescent="0.2">
      <c r="A27" s="15" t="s">
        <v>8</v>
      </c>
      <c r="B27" s="56">
        <v>12196.4144</v>
      </c>
      <c r="C27" s="51">
        <v>18680.3685</v>
      </c>
      <c r="D27" s="51">
        <v>-6483.9541000000008</v>
      </c>
      <c r="E27" s="57">
        <v>294518.8762</v>
      </c>
      <c r="F27" s="56">
        <v>860.20190000000002</v>
      </c>
      <c r="G27" s="51">
        <v>2209.9032999999999</v>
      </c>
      <c r="H27" s="51">
        <v>-1349.7013999999999</v>
      </c>
      <c r="I27" s="57">
        <v>38858.416599999997</v>
      </c>
      <c r="J27" s="56">
        <v>650.93359999999996</v>
      </c>
      <c r="K27" s="51">
        <v>218.85890000000001</v>
      </c>
      <c r="L27" s="51">
        <v>432.07469999999995</v>
      </c>
      <c r="M27" s="57">
        <v>42438.034</v>
      </c>
      <c r="N27" s="35">
        <f t="shared" ref="N27:N37" si="2">B11+F11+J11+B27+F27+J27</f>
        <v>87197.472299999994</v>
      </c>
      <c r="O27" s="36">
        <f t="shared" si="1"/>
        <v>79974.723200000008</v>
      </c>
      <c r="P27" s="36">
        <f t="shared" ref="P27:P37" si="3">+N27-O27</f>
        <v>7222.7490999999864</v>
      </c>
      <c r="Q27" s="37">
        <f t="shared" ref="Q27:Q37" si="4">E11+I11+M11+E27+I27+M27</f>
        <v>6240848.5959999999</v>
      </c>
    </row>
    <row r="28" spans="1:19" x14ac:dyDescent="0.2">
      <c r="A28" s="15" t="s">
        <v>9</v>
      </c>
      <c r="B28" s="56">
        <v>0</v>
      </c>
      <c r="C28" s="51">
        <v>0</v>
      </c>
      <c r="D28" s="51">
        <v>0</v>
      </c>
      <c r="E28" s="57">
        <v>0</v>
      </c>
      <c r="F28" s="56">
        <v>0</v>
      </c>
      <c r="G28" s="51">
        <v>0</v>
      </c>
      <c r="H28" s="51">
        <v>0</v>
      </c>
      <c r="I28" s="57">
        <v>0</v>
      </c>
      <c r="J28" s="56">
        <v>0</v>
      </c>
      <c r="K28" s="51">
        <v>0</v>
      </c>
      <c r="L28" s="51">
        <v>0</v>
      </c>
      <c r="M28" s="57">
        <v>0</v>
      </c>
      <c r="N28" s="35">
        <f t="shared" si="2"/>
        <v>0</v>
      </c>
      <c r="O28" s="36">
        <f t="shared" si="1"/>
        <v>0</v>
      </c>
      <c r="P28" s="36">
        <f t="shared" si="3"/>
        <v>0</v>
      </c>
      <c r="Q28" s="37">
        <f t="shared" si="4"/>
        <v>0</v>
      </c>
    </row>
    <row r="29" spans="1:19" x14ac:dyDescent="0.2">
      <c r="A29" s="15" t="s">
        <v>10</v>
      </c>
      <c r="B29" s="56">
        <v>0</v>
      </c>
      <c r="C29" s="51">
        <v>0</v>
      </c>
      <c r="D29" s="51">
        <v>0</v>
      </c>
      <c r="E29" s="57">
        <v>0</v>
      </c>
      <c r="F29" s="56">
        <v>0</v>
      </c>
      <c r="G29" s="51">
        <v>0</v>
      </c>
      <c r="H29" s="51">
        <v>0</v>
      </c>
      <c r="I29" s="57">
        <v>0</v>
      </c>
      <c r="J29" s="56">
        <v>0</v>
      </c>
      <c r="K29" s="51">
        <v>0</v>
      </c>
      <c r="L29" s="51">
        <v>0</v>
      </c>
      <c r="M29" s="57">
        <v>0</v>
      </c>
      <c r="N29" s="35">
        <f t="shared" si="2"/>
        <v>0</v>
      </c>
      <c r="O29" s="36">
        <f t="shared" si="1"/>
        <v>0</v>
      </c>
      <c r="P29" s="36">
        <f t="shared" si="3"/>
        <v>0</v>
      </c>
      <c r="Q29" s="37">
        <f t="shared" si="4"/>
        <v>0</v>
      </c>
    </row>
    <row r="30" spans="1:19" x14ac:dyDescent="0.2">
      <c r="A30" s="15" t="s">
        <v>11</v>
      </c>
      <c r="B30" s="56">
        <v>0</v>
      </c>
      <c r="C30" s="51">
        <v>0</v>
      </c>
      <c r="D30" s="51">
        <v>0</v>
      </c>
      <c r="E30" s="58">
        <v>0</v>
      </c>
      <c r="F30" s="56">
        <v>0</v>
      </c>
      <c r="G30" s="51">
        <v>0</v>
      </c>
      <c r="H30" s="51">
        <v>0</v>
      </c>
      <c r="I30" s="58">
        <v>0</v>
      </c>
      <c r="J30" s="56">
        <v>0</v>
      </c>
      <c r="K30" s="51">
        <v>0</v>
      </c>
      <c r="L30" s="51">
        <v>0</v>
      </c>
      <c r="M30" s="58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 t="shared" si="4"/>
        <v>0</v>
      </c>
    </row>
    <row r="31" spans="1:19" x14ac:dyDescent="0.2">
      <c r="A31" s="15" t="s">
        <v>12</v>
      </c>
      <c r="B31" s="56">
        <v>0</v>
      </c>
      <c r="C31" s="51">
        <v>0</v>
      </c>
      <c r="D31" s="51">
        <v>0</v>
      </c>
      <c r="E31" s="57">
        <v>0</v>
      </c>
      <c r="F31" s="56">
        <v>0</v>
      </c>
      <c r="G31" s="51">
        <v>0</v>
      </c>
      <c r="H31" s="51">
        <v>0</v>
      </c>
      <c r="I31" s="57">
        <v>0</v>
      </c>
      <c r="J31" s="56">
        <v>0</v>
      </c>
      <c r="K31" s="51">
        <v>0</v>
      </c>
      <c r="L31" s="51">
        <v>0</v>
      </c>
      <c r="M31" s="57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</row>
    <row r="32" spans="1:19" x14ac:dyDescent="0.2">
      <c r="A32" s="15" t="s">
        <v>13</v>
      </c>
      <c r="B32" s="56">
        <v>0</v>
      </c>
      <c r="C32" s="51">
        <v>0</v>
      </c>
      <c r="D32" s="51">
        <v>0</v>
      </c>
      <c r="E32" s="57">
        <v>0</v>
      </c>
      <c r="F32" s="56">
        <v>0</v>
      </c>
      <c r="G32" s="51">
        <v>0</v>
      </c>
      <c r="H32" s="51">
        <v>0</v>
      </c>
      <c r="I32" s="57">
        <v>0</v>
      </c>
      <c r="J32" s="56">
        <v>0</v>
      </c>
      <c r="K32" s="51">
        <v>0</v>
      </c>
      <c r="L32" s="51">
        <v>0</v>
      </c>
      <c r="M32" s="57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  <c r="S32" s="62"/>
    </row>
    <row r="33" spans="1:19" x14ac:dyDescent="0.2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2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2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2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2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2">
      <c r="A38" s="7" t="s">
        <v>19</v>
      </c>
      <c r="B38" s="27">
        <f t="shared" ref="B38:D38" si="5">SUM(B26:B37)</f>
        <v>28066.905200000001</v>
      </c>
      <c r="C38" s="28">
        <f t="shared" si="5"/>
        <v>40106.819300000003</v>
      </c>
      <c r="D38" s="28">
        <f t="shared" si="5"/>
        <v>-12039.9141</v>
      </c>
      <c r="E38" s="29"/>
      <c r="F38" s="27">
        <f t="shared" ref="F38:L38" si="6">SUM(F26:F37)</f>
        <v>1549.7975000000001</v>
      </c>
      <c r="G38" s="28">
        <f t="shared" si="6"/>
        <v>8316.9516999999996</v>
      </c>
      <c r="H38" s="28">
        <f t="shared" si="6"/>
        <v>-6767.1541999999999</v>
      </c>
      <c r="I38" s="29"/>
      <c r="J38" s="27">
        <f t="shared" si="6"/>
        <v>1131.5047999999999</v>
      </c>
      <c r="K38" s="27">
        <f t="shared" si="6"/>
        <v>652.70870000000002</v>
      </c>
      <c r="L38" s="28">
        <f t="shared" si="6"/>
        <v>478.79609999999991</v>
      </c>
      <c r="M38" s="29"/>
      <c r="N38" s="27">
        <f>SUM(N26:N37)</f>
        <v>174939.8505</v>
      </c>
      <c r="O38" s="27">
        <f>SUM(O26:O37)</f>
        <v>162251.3009</v>
      </c>
      <c r="P38" s="28">
        <f>SUM(P26:P37)</f>
        <v>12688.549599999998</v>
      </c>
      <c r="Q38" s="29"/>
    </row>
    <row r="39" spans="1:19" x14ac:dyDescent="0.2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3.2" x14ac:dyDescent="0.25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3.2" x14ac:dyDescent="0.25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2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2">
      <c r="A43" s="14" t="s">
        <v>7</v>
      </c>
      <c r="B43" s="63">
        <v>1721.7891999999999</v>
      </c>
      <c r="C43" s="63">
        <v>1953.5561</v>
      </c>
      <c r="D43" s="51">
        <v>-231.76690000000008</v>
      </c>
      <c r="E43" s="64">
        <v>528847.95570000005</v>
      </c>
      <c r="F43" s="65">
        <v>6268.2811000000002</v>
      </c>
      <c r="G43" s="63">
        <v>2488.5446999999999</v>
      </c>
      <c r="H43" s="63">
        <v>3779.7364000000002</v>
      </c>
      <c r="I43" s="63">
        <v>166051.57120000001</v>
      </c>
      <c r="J43" s="45"/>
      <c r="K43" s="45"/>
      <c r="L43" s="45"/>
      <c r="M43" s="45"/>
      <c r="N43" s="2"/>
      <c r="O43" s="2"/>
      <c r="P43" s="2"/>
      <c r="Q43" s="2"/>
    </row>
    <row r="44" spans="1:19" x14ac:dyDescent="0.2">
      <c r="A44" s="15" t="s">
        <v>8</v>
      </c>
      <c r="B44" s="64">
        <v>1786.8855000000001</v>
      </c>
      <c r="C44" s="64">
        <v>1804.1007</v>
      </c>
      <c r="D44" s="51">
        <v>-17.215199999999868</v>
      </c>
      <c r="E44" s="64">
        <v>520648.87180000002</v>
      </c>
      <c r="F44" s="65">
        <v>8090.0991999999997</v>
      </c>
      <c r="G44" s="64">
        <v>3813.5446999999999</v>
      </c>
      <c r="H44" s="51">
        <v>4276.5545000000002</v>
      </c>
      <c r="I44" s="64">
        <v>170188.57310000001</v>
      </c>
      <c r="J44" s="45"/>
      <c r="K44" s="45"/>
      <c r="L44" s="45"/>
      <c r="M44" s="45"/>
      <c r="N44" s="2"/>
      <c r="O44" s="2"/>
      <c r="P44" s="2"/>
      <c r="Q44" s="2"/>
    </row>
    <row r="45" spans="1:19" x14ac:dyDescent="0.2">
      <c r="A45" s="15" t="s">
        <v>9</v>
      </c>
      <c r="B45" s="64">
        <v>0</v>
      </c>
      <c r="C45" s="64">
        <v>0</v>
      </c>
      <c r="D45" s="51">
        <v>0</v>
      </c>
      <c r="E45" s="64">
        <v>0</v>
      </c>
      <c r="F45" s="65">
        <v>0</v>
      </c>
      <c r="G45" s="64">
        <v>0</v>
      </c>
      <c r="H45" s="64">
        <v>0</v>
      </c>
      <c r="I45" s="64">
        <v>0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2">
      <c r="A46" s="15" t="s">
        <v>10</v>
      </c>
      <c r="B46" s="64">
        <v>0</v>
      </c>
      <c r="C46" s="64">
        <v>0</v>
      </c>
      <c r="D46" s="51">
        <v>0</v>
      </c>
      <c r="E46" s="64">
        <v>0</v>
      </c>
      <c r="F46" s="65">
        <v>0</v>
      </c>
      <c r="G46" s="64">
        <v>0</v>
      </c>
      <c r="H46" s="64">
        <v>0</v>
      </c>
      <c r="I46" s="64">
        <v>0</v>
      </c>
      <c r="J46" s="45"/>
      <c r="K46" s="45"/>
      <c r="L46" s="45"/>
      <c r="M46" s="45"/>
      <c r="N46" s="2"/>
      <c r="O46" s="2"/>
      <c r="P46" s="2"/>
      <c r="Q46" s="2"/>
    </row>
    <row r="47" spans="1:19" x14ac:dyDescent="0.2">
      <c r="A47" s="15" t="s">
        <v>11</v>
      </c>
      <c r="B47" s="64">
        <v>0</v>
      </c>
      <c r="C47" s="64">
        <v>0</v>
      </c>
      <c r="D47" s="51">
        <v>0</v>
      </c>
      <c r="E47" s="64">
        <v>0</v>
      </c>
      <c r="F47" s="65">
        <v>0</v>
      </c>
      <c r="G47" s="64">
        <v>0</v>
      </c>
      <c r="H47" s="51">
        <v>0</v>
      </c>
      <c r="I47" s="64">
        <v>0</v>
      </c>
      <c r="J47" s="45"/>
      <c r="K47" s="45"/>
      <c r="L47" s="45"/>
      <c r="M47" s="45"/>
      <c r="N47" s="2"/>
      <c r="O47" s="2"/>
      <c r="P47" s="2"/>
      <c r="Q47" s="2"/>
    </row>
    <row r="48" spans="1:19" x14ac:dyDescent="0.2">
      <c r="A48" s="15" t="s">
        <v>12</v>
      </c>
      <c r="B48" s="64">
        <v>0</v>
      </c>
      <c r="C48" s="64">
        <v>0</v>
      </c>
      <c r="D48" s="51">
        <v>0</v>
      </c>
      <c r="E48" s="64">
        <v>0</v>
      </c>
      <c r="F48" s="65">
        <v>0</v>
      </c>
      <c r="G48" s="64">
        <v>0</v>
      </c>
      <c r="H48" s="51">
        <v>0</v>
      </c>
      <c r="I48" s="64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2">
      <c r="A49" s="15" t="s">
        <v>13</v>
      </c>
      <c r="B49" s="64">
        <v>0</v>
      </c>
      <c r="C49" s="64">
        <v>0</v>
      </c>
      <c r="D49" s="51">
        <v>0</v>
      </c>
      <c r="E49" s="64">
        <v>0</v>
      </c>
      <c r="F49" s="65">
        <v>0</v>
      </c>
      <c r="G49" s="64">
        <v>0</v>
      </c>
      <c r="H49" s="51">
        <v>0</v>
      </c>
      <c r="I49" s="64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2">
      <c r="A50" s="15" t="s">
        <v>14</v>
      </c>
      <c r="B50" s="64">
        <v>0</v>
      </c>
      <c r="C50" s="64">
        <v>0</v>
      </c>
      <c r="D50" s="51">
        <v>0</v>
      </c>
      <c r="E50" s="64">
        <v>0</v>
      </c>
      <c r="F50" s="65">
        <v>0</v>
      </c>
      <c r="G50" s="64">
        <v>0</v>
      </c>
      <c r="H50" s="51">
        <v>0</v>
      </c>
      <c r="I50" s="64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2">
      <c r="A51" s="15" t="s">
        <v>15</v>
      </c>
      <c r="B51" s="64">
        <v>0</v>
      </c>
      <c r="C51" s="64">
        <v>0</v>
      </c>
      <c r="D51" s="51">
        <v>0</v>
      </c>
      <c r="E51" s="64">
        <v>0</v>
      </c>
      <c r="F51" s="65">
        <v>0</v>
      </c>
      <c r="G51" s="64">
        <v>0</v>
      </c>
      <c r="H51" s="51">
        <v>0</v>
      </c>
      <c r="I51" s="64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2">
      <c r="A52" s="15" t="s">
        <v>16</v>
      </c>
      <c r="B52" s="64">
        <v>0</v>
      </c>
      <c r="C52" s="64">
        <v>0</v>
      </c>
      <c r="D52" s="51">
        <v>0</v>
      </c>
      <c r="E52" s="64">
        <v>0</v>
      </c>
      <c r="F52" s="65">
        <v>0</v>
      </c>
      <c r="G52" s="64">
        <v>0</v>
      </c>
      <c r="H52" s="51">
        <v>0</v>
      </c>
      <c r="I52" s="64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2">
      <c r="A53" s="15" t="s">
        <v>17</v>
      </c>
      <c r="B53" s="64">
        <v>0</v>
      </c>
      <c r="C53" s="64">
        <v>0</v>
      </c>
      <c r="D53" s="51">
        <v>0</v>
      </c>
      <c r="E53" s="64">
        <v>0</v>
      </c>
      <c r="F53" s="65">
        <v>0</v>
      </c>
      <c r="G53" s="64">
        <v>0</v>
      </c>
      <c r="H53" s="51">
        <v>0</v>
      </c>
      <c r="I53" s="64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2">
      <c r="A54" s="22" t="s">
        <v>18</v>
      </c>
      <c r="B54" s="66">
        <v>0</v>
      </c>
      <c r="C54" s="66">
        <v>0</v>
      </c>
      <c r="D54" s="69">
        <v>0</v>
      </c>
      <c r="E54" s="66">
        <v>0</v>
      </c>
      <c r="F54" s="67">
        <v>0</v>
      </c>
      <c r="G54" s="66">
        <v>0</v>
      </c>
      <c r="H54" s="68">
        <v>0</v>
      </c>
      <c r="I54" s="66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2">
      <c r="A55" s="7" t="s">
        <v>19</v>
      </c>
      <c r="B55" s="27">
        <f t="shared" ref="B55:H55" si="7">SUM(B43:B54)</f>
        <v>3508.6747</v>
      </c>
      <c r="C55" s="27">
        <f t="shared" si="7"/>
        <v>3757.6567999999997</v>
      </c>
      <c r="D55" s="70">
        <f t="shared" si="7"/>
        <v>-248.98209999999995</v>
      </c>
      <c r="E55" s="27"/>
      <c r="F55" s="27">
        <f t="shared" si="7"/>
        <v>14358.380300000001</v>
      </c>
      <c r="G55" s="27">
        <f t="shared" si="7"/>
        <v>6302.0893999999998</v>
      </c>
      <c r="H55" s="27">
        <f t="shared" si="7"/>
        <v>8056.2909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2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2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2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6.2" x14ac:dyDescent="0.3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3.2" x14ac:dyDescent="0.25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2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2">
      <c r="A66" s="14" t="s">
        <v>7</v>
      </c>
      <c r="B66" s="54">
        <v>46045.241999999998</v>
      </c>
      <c r="C66" s="50">
        <v>30494.844700000001</v>
      </c>
      <c r="D66" s="50">
        <v>15550.397299999997</v>
      </c>
      <c r="E66" s="55">
        <v>2627859.3909999998</v>
      </c>
      <c r="F66" s="54">
        <v>7576.7604000000001</v>
      </c>
      <c r="G66" s="50">
        <v>9372.6946000000007</v>
      </c>
      <c r="H66" s="50">
        <v>-1795.9342000000006</v>
      </c>
      <c r="I66" s="55">
        <v>978426.60620000004</v>
      </c>
      <c r="J66" s="54">
        <v>12093.7048</v>
      </c>
      <c r="K66" s="50">
        <v>7743.5730000000003</v>
      </c>
      <c r="L66" s="50">
        <v>4350.1317999999992</v>
      </c>
      <c r="M66" s="55">
        <v>397070.63130000001</v>
      </c>
    </row>
    <row r="67" spans="1:17" x14ac:dyDescent="0.2">
      <c r="A67" s="15" t="s">
        <v>8</v>
      </c>
      <c r="B67" s="56">
        <v>42330.296499999997</v>
      </c>
      <c r="C67" s="51">
        <v>30623.0334</v>
      </c>
      <c r="D67" s="51">
        <v>11707.263099999996</v>
      </c>
      <c r="E67" s="57">
        <v>2604379.7881999998</v>
      </c>
      <c r="F67" s="56">
        <v>8297.2441999999992</v>
      </c>
      <c r="G67" s="51">
        <v>8462.9123</v>
      </c>
      <c r="H67" s="51">
        <v>-165.66810000000078</v>
      </c>
      <c r="I67" s="57">
        <v>967118.57700000005</v>
      </c>
      <c r="J67" s="56">
        <v>16406.710800000001</v>
      </c>
      <c r="K67" s="51">
        <v>12338.322</v>
      </c>
      <c r="L67" s="51">
        <v>4068.3888000000006</v>
      </c>
      <c r="M67" s="57">
        <v>397930.39809999999</v>
      </c>
    </row>
    <row r="68" spans="1:17" x14ac:dyDescent="0.2">
      <c r="A68" s="15" t="s">
        <v>9</v>
      </c>
      <c r="B68" s="56">
        <v>0</v>
      </c>
      <c r="C68" s="51">
        <v>0</v>
      </c>
      <c r="D68" s="51">
        <v>0</v>
      </c>
      <c r="E68" s="57">
        <v>0</v>
      </c>
      <c r="F68" s="56">
        <v>0</v>
      </c>
      <c r="G68" s="51">
        <v>0</v>
      </c>
      <c r="H68" s="51">
        <v>0</v>
      </c>
      <c r="I68" s="57">
        <v>0</v>
      </c>
      <c r="J68" s="56">
        <v>0</v>
      </c>
      <c r="K68" s="51">
        <v>0</v>
      </c>
      <c r="L68" s="51">
        <v>0</v>
      </c>
      <c r="M68" s="57">
        <v>0</v>
      </c>
    </row>
    <row r="69" spans="1:17" x14ac:dyDescent="0.2">
      <c r="A69" s="15" t="s">
        <v>10</v>
      </c>
      <c r="B69" s="56">
        <v>0</v>
      </c>
      <c r="C69" s="51">
        <v>0</v>
      </c>
      <c r="D69" s="51">
        <v>0</v>
      </c>
      <c r="E69" s="57">
        <v>0</v>
      </c>
      <c r="F69" s="56">
        <v>0</v>
      </c>
      <c r="G69" s="51">
        <v>0</v>
      </c>
      <c r="H69" s="51">
        <v>0</v>
      </c>
      <c r="I69" s="57">
        <v>0</v>
      </c>
      <c r="J69" s="56">
        <v>0</v>
      </c>
      <c r="K69" s="51">
        <v>0</v>
      </c>
      <c r="L69" s="51">
        <v>0</v>
      </c>
      <c r="M69" s="57">
        <v>0</v>
      </c>
    </row>
    <row r="70" spans="1:17" x14ac:dyDescent="0.2">
      <c r="A70" s="15" t="s">
        <v>11</v>
      </c>
      <c r="B70" s="56">
        <v>0</v>
      </c>
      <c r="C70" s="51">
        <v>0</v>
      </c>
      <c r="D70" s="51">
        <v>0</v>
      </c>
      <c r="E70" s="58">
        <v>0</v>
      </c>
      <c r="F70" s="56">
        <v>0</v>
      </c>
      <c r="G70" s="51">
        <v>0</v>
      </c>
      <c r="H70" s="51">
        <v>0</v>
      </c>
      <c r="I70" s="58">
        <v>0</v>
      </c>
      <c r="J70" s="56">
        <v>0</v>
      </c>
      <c r="K70" s="51">
        <v>0</v>
      </c>
      <c r="L70" s="51">
        <v>0</v>
      </c>
      <c r="M70" s="58">
        <v>0</v>
      </c>
    </row>
    <row r="71" spans="1:17" x14ac:dyDescent="0.2">
      <c r="A71" s="15" t="s">
        <v>12</v>
      </c>
      <c r="B71" s="56">
        <v>0</v>
      </c>
      <c r="C71" s="51">
        <v>0</v>
      </c>
      <c r="D71" s="51">
        <v>0</v>
      </c>
      <c r="E71" s="57">
        <v>0</v>
      </c>
      <c r="F71" s="56">
        <v>0</v>
      </c>
      <c r="G71" s="51">
        <v>0</v>
      </c>
      <c r="H71" s="51">
        <v>0</v>
      </c>
      <c r="I71" s="57">
        <v>0</v>
      </c>
      <c r="J71" s="56">
        <v>0</v>
      </c>
      <c r="K71" s="51">
        <v>0</v>
      </c>
      <c r="L71" s="51">
        <v>0</v>
      </c>
      <c r="M71" s="57">
        <v>0</v>
      </c>
    </row>
    <row r="72" spans="1:17" x14ac:dyDescent="0.2">
      <c r="A72" s="15" t="s">
        <v>13</v>
      </c>
      <c r="B72" s="56">
        <v>0</v>
      </c>
      <c r="C72" s="51">
        <v>0</v>
      </c>
      <c r="D72" s="51">
        <v>0</v>
      </c>
      <c r="E72" s="57">
        <v>0</v>
      </c>
      <c r="F72" s="56">
        <v>0</v>
      </c>
      <c r="G72" s="51">
        <v>0</v>
      </c>
      <c r="H72" s="51">
        <v>0</v>
      </c>
      <c r="I72" s="57">
        <v>0</v>
      </c>
      <c r="J72" s="56">
        <v>0</v>
      </c>
      <c r="K72" s="51">
        <v>0</v>
      </c>
      <c r="L72" s="51">
        <v>0</v>
      </c>
      <c r="M72" s="57">
        <v>0</v>
      </c>
    </row>
    <row r="73" spans="1:17" x14ac:dyDescent="0.2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2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2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2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2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2">
      <c r="A78" s="7" t="s">
        <v>19</v>
      </c>
      <c r="B78" s="27">
        <f t="shared" ref="B78:D78" si="8">SUM(B66:B77)</f>
        <v>88375.538499999995</v>
      </c>
      <c r="C78" s="28">
        <f t="shared" si="8"/>
        <v>61117.878100000002</v>
      </c>
      <c r="D78" s="28">
        <f t="shared" si="8"/>
        <v>27257.660399999993</v>
      </c>
      <c r="E78" s="29"/>
      <c r="F78" s="27">
        <f t="shared" ref="F78:H78" si="9">SUM(F66:F77)</f>
        <v>15874.0046</v>
      </c>
      <c r="G78" s="28">
        <f t="shared" si="9"/>
        <v>17835.606899999999</v>
      </c>
      <c r="H78" s="28">
        <f t="shared" si="9"/>
        <v>-1961.6023000000014</v>
      </c>
      <c r="I78" s="29"/>
      <c r="J78" s="27">
        <f t="shared" ref="J78:L78" si="10">SUM(J66:J77)</f>
        <v>28500.4156</v>
      </c>
      <c r="K78" s="28">
        <f t="shared" si="10"/>
        <v>20081.895</v>
      </c>
      <c r="L78" s="28">
        <f t="shared" si="10"/>
        <v>8418.5205999999998</v>
      </c>
      <c r="M78" s="29"/>
    </row>
    <row r="79" spans="1:17" x14ac:dyDescent="0.2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3.2" x14ac:dyDescent="0.25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2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2">
      <c r="A82" s="14" t="s">
        <v>7</v>
      </c>
      <c r="B82" s="54">
        <v>15850.3675</v>
      </c>
      <c r="C82" s="50">
        <v>20391.725299999998</v>
      </c>
      <c r="D82" s="50">
        <v>-4541.357799999998</v>
      </c>
      <c r="E82" s="55">
        <v>288186.07500000001</v>
      </c>
      <c r="F82" s="54">
        <v>689.59559999999999</v>
      </c>
      <c r="G82" s="50">
        <v>5876.5165999999999</v>
      </c>
      <c r="H82" s="50">
        <v>-5186.9210000000003</v>
      </c>
      <c r="I82" s="55">
        <v>36012.864500000003</v>
      </c>
      <c r="J82" s="54">
        <v>480.57119999999998</v>
      </c>
      <c r="K82" s="50">
        <v>433.84980000000002</v>
      </c>
      <c r="L82" s="50">
        <v>46.72139999999996</v>
      </c>
      <c r="M82" s="55">
        <v>42560.479800000001</v>
      </c>
      <c r="N82" s="32">
        <f>B66+F66+J66+B82+F82+J82</f>
        <v>82736.241500000004</v>
      </c>
      <c r="O82" s="33">
        <f>C66+G66+K66+C82+G82+K82</f>
        <v>74313.203999999998</v>
      </c>
      <c r="P82" s="33">
        <f>+N82-O82</f>
        <v>8423.0375000000058</v>
      </c>
      <c r="Q82" s="34">
        <f>E66+I66+M66+E82+I82+M82</f>
        <v>4370116.0477999998</v>
      </c>
    </row>
    <row r="83" spans="1:17" x14ac:dyDescent="0.2">
      <c r="A83" s="15" t="s">
        <v>8</v>
      </c>
      <c r="B83" s="56">
        <v>11864.982</v>
      </c>
      <c r="C83" s="51">
        <v>18319.856500000002</v>
      </c>
      <c r="D83" s="51">
        <v>-6454.8745000000017</v>
      </c>
      <c r="E83" s="57">
        <v>282259.48129999998</v>
      </c>
      <c r="F83" s="56">
        <v>855.31140000000005</v>
      </c>
      <c r="G83" s="51">
        <v>714.61699999999996</v>
      </c>
      <c r="H83" s="51">
        <v>140.69440000000009</v>
      </c>
      <c r="I83" s="57">
        <v>38256.1489</v>
      </c>
      <c r="J83" s="56">
        <v>650.93359999999996</v>
      </c>
      <c r="K83" s="51">
        <v>218.85890000000001</v>
      </c>
      <c r="L83" s="51">
        <v>432.07469999999995</v>
      </c>
      <c r="M83" s="57">
        <v>42438.034</v>
      </c>
      <c r="N83" s="35">
        <f t="shared" ref="N83:N93" si="11">B67+F67+J67+B83+F83+J83</f>
        <v>80405.478500000012</v>
      </c>
      <c r="O83" s="36">
        <f t="shared" ref="O83:O93" si="12">C67+G67+K67+C83+G83+K83</f>
        <v>70677.600099999996</v>
      </c>
      <c r="P83" s="36">
        <f t="shared" ref="P83:P88" si="13">+N83-O83</f>
        <v>9727.878400000016</v>
      </c>
      <c r="Q83" s="37">
        <f t="shared" ref="Q83:Q92" si="14">E67+I67+M67+E83+I83+M83</f>
        <v>4332382.4275000002</v>
      </c>
    </row>
    <row r="84" spans="1:17" x14ac:dyDescent="0.2">
      <c r="A84" s="15" t="s">
        <v>9</v>
      </c>
      <c r="B84" s="56">
        <v>0</v>
      </c>
      <c r="C84" s="51">
        <v>0</v>
      </c>
      <c r="D84" s="51">
        <v>0</v>
      </c>
      <c r="E84" s="57">
        <v>0</v>
      </c>
      <c r="F84" s="56">
        <v>0</v>
      </c>
      <c r="G84" s="51">
        <v>0</v>
      </c>
      <c r="H84" s="51">
        <v>0</v>
      </c>
      <c r="I84" s="57">
        <v>0</v>
      </c>
      <c r="J84" s="56">
        <v>0</v>
      </c>
      <c r="K84" s="51">
        <v>0</v>
      </c>
      <c r="L84" s="51">
        <v>0</v>
      </c>
      <c r="M84" s="57">
        <v>0</v>
      </c>
      <c r="N84" s="35">
        <f t="shared" si="11"/>
        <v>0</v>
      </c>
      <c r="O84" s="36">
        <f t="shared" si="12"/>
        <v>0</v>
      </c>
      <c r="P84" s="36">
        <f t="shared" si="13"/>
        <v>0</v>
      </c>
      <c r="Q84" s="37">
        <f t="shared" si="14"/>
        <v>0</v>
      </c>
    </row>
    <row r="85" spans="1:17" x14ac:dyDescent="0.2">
      <c r="A85" s="15" t="s">
        <v>10</v>
      </c>
      <c r="B85" s="56">
        <v>0</v>
      </c>
      <c r="C85" s="51">
        <v>0</v>
      </c>
      <c r="D85" s="51">
        <v>0</v>
      </c>
      <c r="E85" s="57">
        <v>0</v>
      </c>
      <c r="F85" s="56">
        <v>0</v>
      </c>
      <c r="G85" s="51">
        <v>0</v>
      </c>
      <c r="H85" s="51">
        <v>0</v>
      </c>
      <c r="I85" s="57">
        <v>0</v>
      </c>
      <c r="J85" s="56">
        <v>0</v>
      </c>
      <c r="K85" s="51">
        <v>0</v>
      </c>
      <c r="L85" s="51">
        <v>0</v>
      </c>
      <c r="M85" s="57">
        <v>0</v>
      </c>
      <c r="N85" s="35">
        <f t="shared" si="11"/>
        <v>0</v>
      </c>
      <c r="O85" s="36">
        <f t="shared" si="12"/>
        <v>0</v>
      </c>
      <c r="P85" s="36">
        <f t="shared" si="13"/>
        <v>0</v>
      </c>
      <c r="Q85" s="37">
        <f t="shared" si="14"/>
        <v>0</v>
      </c>
    </row>
    <row r="86" spans="1:17" x14ac:dyDescent="0.2">
      <c r="A86" s="15" t="s">
        <v>11</v>
      </c>
      <c r="B86" s="56">
        <v>0</v>
      </c>
      <c r="C86" s="51">
        <v>0</v>
      </c>
      <c r="D86" s="51">
        <v>0</v>
      </c>
      <c r="E86" s="58">
        <v>0</v>
      </c>
      <c r="F86" s="56">
        <v>0</v>
      </c>
      <c r="G86" s="51">
        <v>0</v>
      </c>
      <c r="H86" s="51">
        <v>0</v>
      </c>
      <c r="I86" s="58">
        <v>0</v>
      </c>
      <c r="J86" s="56">
        <v>0</v>
      </c>
      <c r="K86" s="51">
        <v>0</v>
      </c>
      <c r="L86" s="51">
        <v>0</v>
      </c>
      <c r="M86" s="58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2">
      <c r="A87" s="15" t="s">
        <v>12</v>
      </c>
      <c r="B87" s="56">
        <v>0</v>
      </c>
      <c r="C87" s="51">
        <v>0</v>
      </c>
      <c r="D87" s="51">
        <v>0</v>
      </c>
      <c r="E87" s="57">
        <v>0</v>
      </c>
      <c r="F87" s="56">
        <v>0</v>
      </c>
      <c r="G87" s="51">
        <v>0</v>
      </c>
      <c r="H87" s="51">
        <v>0</v>
      </c>
      <c r="I87" s="57">
        <v>0</v>
      </c>
      <c r="J87" s="56">
        <v>0</v>
      </c>
      <c r="K87" s="51">
        <v>0</v>
      </c>
      <c r="L87" s="51">
        <v>0</v>
      </c>
      <c r="M87" s="57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2">
      <c r="A88" s="15" t="s">
        <v>13</v>
      </c>
      <c r="B88" s="56">
        <v>0</v>
      </c>
      <c r="C88" s="51">
        <v>0</v>
      </c>
      <c r="D88" s="51">
        <v>0</v>
      </c>
      <c r="E88" s="57">
        <v>0</v>
      </c>
      <c r="F88" s="56">
        <v>0</v>
      </c>
      <c r="G88" s="51">
        <v>0</v>
      </c>
      <c r="H88" s="51">
        <v>0</v>
      </c>
      <c r="I88" s="57">
        <v>0</v>
      </c>
      <c r="J88" s="56">
        <v>0</v>
      </c>
      <c r="K88" s="51">
        <v>0</v>
      </c>
      <c r="L88" s="51">
        <v>0</v>
      </c>
      <c r="M88" s="57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2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2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2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2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2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2">
      <c r="A94" s="7" t="s">
        <v>19</v>
      </c>
      <c r="B94" s="27">
        <f t="shared" ref="B94:D94" si="16">SUM(B82:B93)</f>
        <v>27715.3495</v>
      </c>
      <c r="C94" s="28">
        <f t="shared" si="16"/>
        <v>38711.5818</v>
      </c>
      <c r="D94" s="28">
        <f t="shared" si="16"/>
        <v>-10996.2323</v>
      </c>
      <c r="E94" s="29"/>
      <c r="F94" s="27">
        <f t="shared" ref="F94:H94" si="17">SUM(F82:F93)</f>
        <v>1544.9070000000002</v>
      </c>
      <c r="G94" s="28">
        <f t="shared" si="17"/>
        <v>6591.1336000000001</v>
      </c>
      <c r="H94" s="28">
        <f t="shared" si="17"/>
        <v>-5046.2266</v>
      </c>
      <c r="I94" s="29"/>
      <c r="J94" s="27">
        <f t="shared" ref="J94:L94" si="18">SUM(J82:J93)</f>
        <v>1131.5047999999999</v>
      </c>
      <c r="K94" s="27">
        <f t="shared" si="18"/>
        <v>652.70870000000002</v>
      </c>
      <c r="L94" s="28">
        <f t="shared" si="18"/>
        <v>478.79609999999991</v>
      </c>
      <c r="M94" s="29"/>
      <c r="N94" s="27">
        <f>SUM(N82:N93)</f>
        <v>163141.72000000003</v>
      </c>
      <c r="O94" s="27">
        <f>SUM(O82:O93)</f>
        <v>144990.80410000001</v>
      </c>
      <c r="P94" s="28">
        <f>SUM(P82:P93)</f>
        <v>18150.915900000022</v>
      </c>
      <c r="Q94" s="29"/>
    </row>
    <row r="95" spans="1:17" x14ac:dyDescent="0.2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3.2" x14ac:dyDescent="0.25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3.2" x14ac:dyDescent="0.25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2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2">
      <c r="A99" s="14" t="s">
        <v>7</v>
      </c>
      <c r="B99" s="50">
        <v>1641.8389</v>
      </c>
      <c r="C99" s="50">
        <v>1308.4138</v>
      </c>
      <c r="D99" s="50">
        <v>333.42509999999993</v>
      </c>
      <c r="E99" s="57">
        <v>253956.88709999999</v>
      </c>
      <c r="F99" s="50">
        <v>6244.3892999999998</v>
      </c>
      <c r="G99" s="50">
        <v>2432.7624000000001</v>
      </c>
      <c r="H99" s="50">
        <v>3811.6268999999998</v>
      </c>
      <c r="I99" s="58">
        <v>164337.94200000001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2">
      <c r="A100" s="15" t="s">
        <v>8</v>
      </c>
      <c r="B100" s="51">
        <v>1660.5417</v>
      </c>
      <c r="C100" s="51">
        <v>1111.6673000000001</v>
      </c>
      <c r="D100" s="51">
        <v>548.87439999999992</v>
      </c>
      <c r="E100" s="57">
        <v>250603.96780000001</v>
      </c>
      <c r="F100" s="51">
        <v>8034.6135000000004</v>
      </c>
      <c r="G100" s="51">
        <v>3790.0754000000002</v>
      </c>
      <c r="H100" s="51">
        <v>4244.5380999999998</v>
      </c>
      <c r="I100" s="57">
        <v>168438.11929999999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2">
      <c r="A101" s="15" t="s">
        <v>9</v>
      </c>
      <c r="B101" s="51">
        <v>0</v>
      </c>
      <c r="C101" s="51">
        <v>0</v>
      </c>
      <c r="D101" s="51">
        <v>0</v>
      </c>
      <c r="E101" s="58">
        <v>0</v>
      </c>
      <c r="F101" s="51">
        <v>0</v>
      </c>
      <c r="G101" s="51">
        <v>0</v>
      </c>
      <c r="H101" s="51">
        <v>0</v>
      </c>
      <c r="I101" s="57">
        <v>0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2">
      <c r="A102" s="15" t="s">
        <v>10</v>
      </c>
      <c r="B102" s="51">
        <v>0</v>
      </c>
      <c r="C102" s="51">
        <v>0</v>
      </c>
      <c r="D102" s="51">
        <v>0</v>
      </c>
      <c r="E102" s="57">
        <v>0</v>
      </c>
      <c r="F102" s="51">
        <v>0</v>
      </c>
      <c r="G102" s="51">
        <v>0</v>
      </c>
      <c r="H102" s="51">
        <v>0</v>
      </c>
      <c r="I102" s="58">
        <v>0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2">
      <c r="A103" s="15" t="s">
        <v>11</v>
      </c>
      <c r="B103" s="51">
        <v>0</v>
      </c>
      <c r="C103" s="51">
        <v>0</v>
      </c>
      <c r="D103" s="51">
        <v>0</v>
      </c>
      <c r="E103" s="57">
        <v>0</v>
      </c>
      <c r="F103" s="51">
        <v>0</v>
      </c>
      <c r="G103" s="51">
        <v>0</v>
      </c>
      <c r="H103" s="51">
        <v>0</v>
      </c>
      <c r="I103" s="58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2">
      <c r="A104" s="15" t="s">
        <v>12</v>
      </c>
      <c r="B104" s="51">
        <v>0</v>
      </c>
      <c r="C104" s="51">
        <v>0</v>
      </c>
      <c r="D104" s="51">
        <v>0</v>
      </c>
      <c r="E104" s="58">
        <v>0</v>
      </c>
      <c r="F104" s="51">
        <v>0</v>
      </c>
      <c r="G104" s="51">
        <v>0</v>
      </c>
      <c r="H104" s="51">
        <v>0</v>
      </c>
      <c r="I104" s="57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2">
      <c r="A105" s="15" t="s">
        <v>13</v>
      </c>
      <c r="B105" s="51">
        <v>0</v>
      </c>
      <c r="C105" s="51">
        <v>0</v>
      </c>
      <c r="D105" s="51">
        <v>0</v>
      </c>
      <c r="E105" s="57">
        <v>0</v>
      </c>
      <c r="F105" s="51">
        <v>0</v>
      </c>
      <c r="G105" s="51">
        <v>0</v>
      </c>
      <c r="H105" s="51">
        <v>0</v>
      </c>
      <c r="I105" s="57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2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2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2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2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2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2">
      <c r="A111" s="7" t="s">
        <v>19</v>
      </c>
      <c r="B111" s="27">
        <f t="shared" ref="B111:G111" si="19">SUM(B99:B110)</f>
        <v>3302.3806</v>
      </c>
      <c r="C111" s="27">
        <f t="shared" si="19"/>
        <v>2420.0811000000003</v>
      </c>
      <c r="D111" s="28">
        <f>SUM(D99:D110)</f>
        <v>882.29949999999985</v>
      </c>
      <c r="E111" s="27"/>
      <c r="F111" s="27">
        <f t="shared" si="19"/>
        <v>14279.0028</v>
      </c>
      <c r="G111" s="27">
        <f t="shared" si="19"/>
        <v>6222.8378000000002</v>
      </c>
      <c r="H111" s="28">
        <f>SUM(H99:H110)</f>
        <v>8056.1649999999991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2">
      <c r="A113" s="47" t="s">
        <v>23</v>
      </c>
    </row>
  </sheetData>
  <mergeCells count="22">
    <mergeCell ref="N24:Q24"/>
    <mergeCell ref="N80:Q80"/>
    <mergeCell ref="J64:M64"/>
    <mergeCell ref="B8:E8"/>
    <mergeCell ref="F8:I8"/>
    <mergeCell ref="J8:M8"/>
    <mergeCell ref="F24:I24"/>
    <mergeCell ref="J80:M80"/>
    <mergeCell ref="J24:M24"/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</mergeCells>
  <phoneticPr fontId="1" type="noConversion"/>
  <conditionalFormatting sqref="F99:G99">
    <cfRule type="cellIs" dxfId="6" priority="16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G43">
    <cfRule type="cellIs" dxfId="4" priority="12" stopIfTrue="1" operator="lessThan">
      <formula>0</formula>
    </cfRule>
  </conditionalFormatting>
  <conditionalFormatting sqref="B43:C43">
    <cfRule type="cellIs" dxfId="3" priority="14" stopIfTrue="1" operator="lessThan">
      <formula>0</formula>
    </cfRule>
  </conditionalFormatting>
  <conditionalFormatting sqref="H43 H45:H46">
    <cfRule type="cellIs" dxfId="2" priority="13" stopIfTrue="1" operator="lessThan">
      <formula>0</formula>
    </cfRule>
  </conditionalFormatting>
  <conditionalFormatting sqref="I43">
    <cfRule type="cellIs" dxfId="1" priority="11" stopIfTrue="1" operator="lessThan">
      <formula>0</formula>
    </cfRule>
  </conditionalFormatting>
  <conditionalFormatting sqref="F43:F53">
    <cfRule type="cellIs" dxfId="0" priority="10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6" ma:contentTypeDescription="Skapa ett nytt dokument." ma:contentTypeScope="" ma:versionID="3355c7726bdcc5ac1e3a04298b665cc4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bfef30814ce0d01c989f505a8b5a5d5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A005D-B4D6-4A58-B20A-6EE655706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2023</vt:lpstr>
      <vt:lpstr>'Fonder 2023'!Utskriftsområde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2022-11-08T13:20:34Z</cp:lastPrinted>
  <dcterms:created xsi:type="dcterms:W3CDTF">2010-02-10T19:11:15Z</dcterms:created>
  <dcterms:modified xsi:type="dcterms:W3CDTF">2023-03-08T15:07:20Z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