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ongussjo\Desktop\"/>
    </mc:Choice>
  </mc:AlternateContent>
  <bookViews>
    <workbookView xWindow="0" yWindow="0" windowWidth="28800" windowHeight="13635"/>
  </bookViews>
  <sheets>
    <sheet name="Fonder 2020" sheetId="1" r:id="rId1"/>
  </sheets>
  <definedNames>
    <definedName name="_xlnm.Print_Area" localSheetId="0">'Fonder 2020'!$A$1:$Q$161</definedName>
  </definedNames>
  <calcPr calcId="152511"/>
</workbook>
</file>

<file path=xl/calcChain.xml><?xml version="1.0" encoding="utf-8"?>
<calcChain xmlns="http://schemas.openxmlformats.org/spreadsheetml/2006/main"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D22" i="1"/>
  <c r="F22" i="1"/>
  <c r="G22" i="1"/>
  <c r="H22" i="1"/>
  <c r="J22" i="1"/>
  <c r="K22" i="1"/>
  <c r="L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<sst xmlns="http://schemas.openxmlformats.org/spreadsheetml/2006/main" count="191" uniqueCount="33">
  <si>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</si>
  <si>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</si>
  <si>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</si>
  <si>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</si>
  <si>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</si>
  <si>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</si>
  <si>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</si>
  <si>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</si>
  <si>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</si>
  <si>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</si>
  <si>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</si>
  <si>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</si>
  <si>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</si>
  <si>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</si>
  <si>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</si>
  <si>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</si>
  <si>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</si>
  <si>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</si>
  <si>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</si>
  <si>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</si>
  <si>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</si>
  <si>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</si>
  <si>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</si>
  <si>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</si>
  <si>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</si>
  <si>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</si>
  <si>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</si>
  <si>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</si>
  <si>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</si>
  <si>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</si>
  <si>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</si>
  <si>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2020 (MSEK)</t>
  </si>
  <si>
    <t>NYSPARANDE I FONDER OCH FONDFÖRMÖGENHET EXKLUSIVE PPM 2020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</si>
</sst>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/>
  </cellStyles>
  <dxfs count="5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158</xdr:row>
      <xdr:rowOff>123825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S113"/>
  <sheetViews>
    <sheetView tabSelected="1" zoomScaleNormal="100" workbookViewId="0">
      <selection activeCell="K4" sqref="K4"/>
    </sheetView>
  </sheetViews>
  <sheetFormatPr defaultRowHeight="10.5" x14ac:dyDescent="0.15"/>
  <cols>
    <col min="1" max="1" width="9.140625" style="1"/>
    <col min="2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4" width="10.140625" style="1" bestFit="1" customWidth="1"/>
    <col min="15" max="16" width="9.28515625" style="1" bestFit="1" customWidth="1"/>
    <col min="17" max="17" width="11.5703125" style="1" customWidth="1"/>
    <col min="18" max="18" width="9.140625" style="1" customWidth="1"/>
    <col min="19" max="16384" width="9.140625" style="1"/>
  </cols>
  <sheetData>
    <row r="1" spans="1:18" x14ac:dyDescent="0.15">
      <c r="F1" s="2"/>
    </row>
    <row r="2" spans="1:18" x14ac:dyDescent="0.15">
      <c r="F2" s="2"/>
    </row>
    <row r="3" spans="1:18" x14ac:dyDescent="0.15">
      <c r="F3" s="2"/>
    </row>
    <row r="4" spans="1:18" ht="15" x14ac:dyDescent="0.2">
      <c r="A4" s="3" t="s">
        <v>31</v>
      </c>
    </row>
    <row r="6" spans="1:18" x14ac:dyDescent="0.15">
      <c r="F6" s="4"/>
    </row>
    <row r="7" spans="1:18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2.75" x14ac:dyDescent="0.2">
      <c r="A8" s="6" t="s">
        <v>0</v>
      </c>
      <c r="B8" s="63" t="s">
        <v>1</v>
      </c>
      <c r="C8" s="64"/>
      <c r="D8" s="64"/>
      <c r="E8" s="65"/>
      <c r="F8" s="63" t="s">
        <v>2</v>
      </c>
      <c r="G8" s="64" t="s">
        <v>2</v>
      </c>
      <c r="H8" s="64"/>
      <c r="I8" s="65"/>
      <c r="J8" s="63" t="s">
        <v>27</v>
      </c>
      <c r="K8" s="64" t="s">
        <v>2</v>
      </c>
      <c r="L8" s="64"/>
      <c r="M8" s="65"/>
      <c r="R8" s="61"/>
    </row>
    <row r="9" spans="1:18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1"/>
    </row>
    <row r="10" spans="1:18" x14ac:dyDescent="0.15">
      <c r="A10" s="14" t="s">
        <v>7</v>
      </c>
      <c r="B10" s="55">
        <v>61688.528700000003</v>
      </c>
      <c r="C10" s="50">
        <v>42625.463100000001</v>
      </c>
      <c r="D10" s="50">
        <v>19063.065600000002</v>
      </c>
      <c r="E10" s="56">
        <v>3148380.7127999999</v>
      </c>
      <c r="F10" s="55">
        <v>13986.163200000001</v>
      </c>
      <c r="G10" s="50">
        <v>11596.6409</v>
      </c>
      <c r="H10" s="50">
        <v>2389.5223000000005</v>
      </c>
      <c r="I10" s="56">
        <v>1190710.5833000001</v>
      </c>
      <c r="J10" s="55">
        <v>13589.2547</v>
      </c>
      <c r="K10" s="50">
        <v>15002.593199999999</v>
      </c>
      <c r="L10" s="50">
        <v>-1413.3384999999998</v>
      </c>
      <c r="M10" s="56">
        <v>489914.69209999999</v>
      </c>
      <c r="R10" s="61"/>
    </row>
    <row r="11" spans="1:18" x14ac:dyDescent="0.15">
      <c r="A11" s="15" t="s">
        <v>8</v>
      </c>
      <c r="B11" s="57">
        <v>52628.209000000003</v>
      </c>
      <c r="C11" s="51">
        <v>68416.621599999999</v>
      </c>
      <c r="D11" s="51">
        <v>-15788.412599999996</v>
      </c>
      <c r="E11" s="58">
        <v>2889465.2596</v>
      </c>
      <c r="F11" s="57">
        <v>13389.6625</v>
      </c>
      <c r="G11" s="51">
        <v>15312.718999999999</v>
      </c>
      <c r="H11" s="51">
        <v>-1923.0564999999988</v>
      </c>
      <c r="I11" s="58">
        <v>1135182.0507</v>
      </c>
      <c r="J11" s="57">
        <v>21413.807100000002</v>
      </c>
      <c r="K11" s="51">
        <v>14679.098599999999</v>
      </c>
      <c r="L11" s="51">
        <v>6734.7085000000025</v>
      </c>
      <c r="M11" s="58">
        <v>497742.39490000001</v>
      </c>
      <c r="R11" s="61"/>
    </row>
    <row r="12" spans="1:18" x14ac:dyDescent="0.15">
      <c r="A12" s="15" t="s">
        <v>9</v>
      </c>
      <c r="B12" s="57">
        <v>41225.696499999998</v>
      </c>
      <c r="C12" s="51">
        <v>121401.6379</v>
      </c>
      <c r="D12" s="51">
        <v>-80175.941400000011</v>
      </c>
      <c r="E12" s="58">
        <v>2451690.5824000002</v>
      </c>
      <c r="F12" s="57">
        <v>12698.301600000001</v>
      </c>
      <c r="G12" s="51">
        <v>40179.666700000002</v>
      </c>
      <c r="H12" s="51">
        <v>-27481.365100000003</v>
      </c>
      <c r="I12" s="58">
        <v>1008041.7610000001</v>
      </c>
      <c r="J12" s="57">
        <v>31468.749199999998</v>
      </c>
      <c r="K12" s="51">
        <v>53103.637799999997</v>
      </c>
      <c r="L12" s="51">
        <v>-21634.888599999998</v>
      </c>
      <c r="M12" s="58">
        <v>453731.19699999999</v>
      </c>
      <c r="R12" s="61"/>
    </row>
    <row r="13" spans="1:18" x14ac:dyDescent="0.15">
      <c r="A13" s="15" t="s">
        <v>10</v>
      </c>
      <c r="B13" s="57">
        <v>54641.653400000003</v>
      </c>
      <c r="C13" s="51">
        <v>25257.881799999999</v>
      </c>
      <c r="D13" s="51">
        <v>29383.771600000004</v>
      </c>
      <c r="E13" s="58">
        <v>2731728.0133000002</v>
      </c>
      <c r="F13" s="57">
        <v>10331.988799999999</v>
      </c>
      <c r="G13" s="51">
        <v>8057.4223000000002</v>
      </c>
      <c r="H13" s="51">
        <v>2274.566499999999</v>
      </c>
      <c r="I13" s="58">
        <v>1070052.8106</v>
      </c>
      <c r="J13" s="57">
        <v>10715.3279</v>
      </c>
      <c r="K13" s="51">
        <v>14889.0617</v>
      </c>
      <c r="L13" s="51">
        <v>-4173.7338</v>
      </c>
      <c r="M13" s="58">
        <v>456743.81020000001</v>
      </c>
      <c r="R13" s="61"/>
    </row>
    <row r="14" spans="1:18" x14ac:dyDescent="0.15">
      <c r="A14" s="15" t="s">
        <v>11</v>
      </c>
      <c r="B14" s="57">
        <v>0</v>
      </c>
      <c r="C14" s="51">
        <v>0</v>
      </c>
      <c r="D14" s="51">
        <v>0</v>
      </c>
      <c r="E14" s="59">
        <v>0</v>
      </c>
      <c r="F14" s="57">
        <v>0</v>
      </c>
      <c r="G14" s="51">
        <v>0</v>
      </c>
      <c r="H14" s="51">
        <v>0</v>
      </c>
      <c r="I14" s="59">
        <v>0</v>
      </c>
      <c r="J14" s="57">
        <v>0</v>
      </c>
      <c r="K14" s="51">
        <v>0</v>
      </c>
      <c r="L14" s="51">
        <v>0</v>
      </c>
      <c r="M14" s="59">
        <v>0</v>
      </c>
      <c r="R14" s="61"/>
    </row>
    <row r="15" spans="1:18" x14ac:dyDescent="0.15">
      <c r="A15" s="15" t="s">
        <v>12</v>
      </c>
      <c r="B15" s="57">
        <v>0</v>
      </c>
      <c r="C15" s="51">
        <v>0</v>
      </c>
      <c r="D15" s="51">
        <v>0</v>
      </c>
      <c r="E15" s="58">
        <v>0</v>
      </c>
      <c r="F15" s="57">
        <v>0</v>
      </c>
      <c r="G15" s="51">
        <v>0</v>
      </c>
      <c r="H15" s="51">
        <v>0</v>
      </c>
      <c r="I15" s="58">
        <v>0</v>
      </c>
      <c r="J15" s="57">
        <v>0</v>
      </c>
      <c r="K15" s="51">
        <v>0</v>
      </c>
      <c r="L15" s="51">
        <v>0</v>
      </c>
      <c r="M15" s="58">
        <v>0</v>
      </c>
    </row>
    <row r="16" spans="1:18" x14ac:dyDescent="0.15">
      <c r="A16" s="15" t="s">
        <v>13</v>
      </c>
      <c r="B16" s="57">
        <v>0</v>
      </c>
      <c r="C16" s="51">
        <v>0</v>
      </c>
      <c r="D16" s="51">
        <v>0</v>
      </c>
      <c r="E16" s="58">
        <v>0</v>
      </c>
      <c r="F16" s="57">
        <v>0</v>
      </c>
      <c r="G16" s="51">
        <v>0</v>
      </c>
      <c r="H16" s="51">
        <v>0</v>
      </c>
      <c r="I16" s="58">
        <v>0</v>
      </c>
      <c r="J16" s="57">
        <v>0</v>
      </c>
      <c r="K16" s="51">
        <v>0</v>
      </c>
      <c r="L16" s="51">
        <v>0</v>
      </c>
      <c r="M16" s="58">
        <v>0</v>
      </c>
    </row>
    <row r="17" spans="1:17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17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17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17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17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17" ht="15" customHeight="1" x14ac:dyDescent="0.15">
      <c r="A22" s="7" t="s">
        <v>19</v>
      </c>
      <c r="B22" s="27">
        <f t="shared" ref="B22:L22" si="0">SUM(B10:B21)</f>
        <v>210184.0876</v>
      </c>
      <c r="C22" s="28">
        <f t="shared" si="0"/>
        <v>257701.60440000001</v>
      </c>
      <c r="D22" s="28">
        <f t="shared" si="0"/>
        <v>-47517.516799999998</v>
      </c>
      <c r="E22" s="29"/>
      <c r="F22" s="27">
        <f t="shared" si="0"/>
        <v>50406.116099999999</v>
      </c>
      <c r="G22" s="28">
        <f t="shared" si="0"/>
        <v>75146.448900000003</v>
      </c>
      <c r="H22" s="28">
        <f t="shared" si="0"/>
        <v>-24740.332800000004</v>
      </c>
      <c r="I22" s="29"/>
      <c r="J22" s="27">
        <f t="shared" si="0"/>
        <v>77187.138900000005</v>
      </c>
      <c r="K22" s="28">
        <f t="shared" si="0"/>
        <v>97674.391300000003</v>
      </c>
      <c r="L22" s="28">
        <f t="shared" si="0"/>
        <v>-20487.252399999998</v>
      </c>
      <c r="M22" s="29"/>
    </row>
    <row r="23" spans="1:17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7" ht="12.75" x14ac:dyDescent="0.2">
      <c r="A24" s="6" t="s">
        <v>0</v>
      </c>
      <c r="B24" s="63" t="s">
        <v>28</v>
      </c>
      <c r="C24" s="64" t="s">
        <v>2</v>
      </c>
      <c r="D24" s="64"/>
      <c r="E24" s="65"/>
      <c r="F24" s="63" t="s">
        <v>20</v>
      </c>
      <c r="G24" s="64"/>
      <c r="H24" s="64"/>
      <c r="I24" s="65"/>
      <c r="J24" s="63" t="s">
        <v>21</v>
      </c>
      <c r="K24" s="64"/>
      <c r="L24" s="64"/>
      <c r="M24" s="65"/>
      <c r="N24" s="63" t="s">
        <v>22</v>
      </c>
      <c r="O24" s="64" t="s">
        <v>2</v>
      </c>
      <c r="P24" s="64"/>
      <c r="Q24" s="65"/>
    </row>
    <row r="25" spans="1:17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7" x14ac:dyDescent="0.15">
      <c r="A26" s="14" t="s">
        <v>7</v>
      </c>
      <c r="B26" s="55">
        <v>12748.7135</v>
      </c>
      <c r="C26" s="50">
        <v>13353.212799999999</v>
      </c>
      <c r="D26" s="50">
        <v>-604.49929999999949</v>
      </c>
      <c r="E26" s="56">
        <v>258784.4566</v>
      </c>
      <c r="F26" s="55">
        <v>1043.5559000000001</v>
      </c>
      <c r="G26" s="50">
        <v>2370.4348</v>
      </c>
      <c r="H26" s="50">
        <v>-1326.8788999999999</v>
      </c>
      <c r="I26" s="56">
        <v>48320.489099999999</v>
      </c>
      <c r="J26" s="55">
        <v>269.0403</v>
      </c>
      <c r="K26" s="50">
        <v>159.59739999999999</v>
      </c>
      <c r="L26" s="50">
        <v>109.44290000000001</v>
      </c>
      <c r="M26" s="56">
        <v>22780.379700000001</v>
      </c>
      <c r="N26" s="32">
        <f>B10+F10+J10+B26+F26+J26</f>
        <v>103325.25630000001</v>
      </c>
      <c r="O26" s="33">
        <f t="shared" ref="O26:O37" si="1">C10+G10+K10+C26+G26+K26</f>
        <v>85107.94219999999</v>
      </c>
      <c r="P26" s="33">
        <f>+N26-O26</f>
        <v>18217.314100000018</v>
      </c>
      <c r="Q26" s="34">
        <f>E10+I10+M10+E26+I26+M26</f>
        <v>5158891.3136</v>
      </c>
    </row>
    <row r="27" spans="1:17" x14ac:dyDescent="0.15">
      <c r="A27" s="15" t="s">
        <v>8</v>
      </c>
      <c r="B27" s="57">
        <v>12738.166499999999</v>
      </c>
      <c r="C27" s="51">
        <v>9311.9349999999995</v>
      </c>
      <c r="D27" s="51">
        <v>3426.2314999999999</v>
      </c>
      <c r="E27" s="58">
        <v>261928.6495</v>
      </c>
      <c r="F27" s="57">
        <v>1508.7375999999999</v>
      </c>
      <c r="G27" s="51">
        <v>1343.8746000000001</v>
      </c>
      <c r="H27" s="51">
        <v>164.86299999999983</v>
      </c>
      <c r="I27" s="58">
        <v>48400.854599999999</v>
      </c>
      <c r="J27" s="57">
        <v>208.02879999999999</v>
      </c>
      <c r="K27" s="51">
        <v>46.632100000000001</v>
      </c>
      <c r="L27" s="51">
        <v>161.39669999999998</v>
      </c>
      <c r="M27" s="58">
        <v>22868.897700000001</v>
      </c>
      <c r="N27" s="35">
        <f t="shared" ref="N27:N37" si="2">B11+F11+J11+B27+F27+J27</f>
        <v>101886.6115</v>
      </c>
      <c r="O27" s="36">
        <f t="shared" si="1"/>
        <v>109110.88089999999</v>
      </c>
      <c r="P27" s="36">
        <f t="shared" ref="P27:P37" si="3">+N27-O27</f>
        <v>-7224.2693999999901</v>
      </c>
      <c r="Q27" s="37">
        <f t="shared" ref="Q27:Q37" si="4">E11+I11+M11+E27+I27+M27</f>
        <v>4855588.1069999998</v>
      </c>
    </row>
    <row r="28" spans="1:17" x14ac:dyDescent="0.15">
      <c r="A28" s="15" t="s">
        <v>9</v>
      </c>
      <c r="B28" s="57">
        <v>66221.042499999996</v>
      </c>
      <c r="C28" s="51">
        <v>34669.658199999998</v>
      </c>
      <c r="D28" s="51">
        <v>31551.384299999998</v>
      </c>
      <c r="E28" s="58">
        <v>288703.70240000001</v>
      </c>
      <c r="F28" s="57">
        <v>3609.7712000000001</v>
      </c>
      <c r="G28" s="51">
        <v>4271.0316000000003</v>
      </c>
      <c r="H28" s="51">
        <v>-661.26040000000012</v>
      </c>
      <c r="I28" s="58">
        <v>45583.527699999999</v>
      </c>
      <c r="J28" s="57">
        <v>180.09970000000001</v>
      </c>
      <c r="K28" s="51">
        <v>51.005000000000003</v>
      </c>
      <c r="L28" s="51">
        <v>129.09470000000002</v>
      </c>
      <c r="M28" s="58">
        <v>23060.6077</v>
      </c>
      <c r="N28" s="35">
        <f t="shared" si="2"/>
        <v>155403.66069999995</v>
      </c>
      <c r="O28" s="36">
        <f t="shared" si="1"/>
        <v>253676.6372</v>
      </c>
      <c r="P28" s="36">
        <f t="shared" si="3"/>
        <v>-98272.976500000048</v>
      </c>
      <c r="Q28" s="37">
        <f t="shared" si="4"/>
        <v>4270811.3782000002</v>
      </c>
    </row>
    <row r="29" spans="1:17" x14ac:dyDescent="0.15">
      <c r="A29" s="15" t="s">
        <v>10</v>
      </c>
      <c r="B29" s="57">
        <v>12435.220499999999</v>
      </c>
      <c r="C29" s="51">
        <v>21773.081699999999</v>
      </c>
      <c r="D29" s="51">
        <v>-9337.8611999999994</v>
      </c>
      <c r="E29" s="58">
        <v>280596.15700000001</v>
      </c>
      <c r="F29" s="57">
        <v>788.21879999999999</v>
      </c>
      <c r="G29" s="51">
        <v>2515.4092999999998</v>
      </c>
      <c r="H29" s="51">
        <v>-1727.1904999999997</v>
      </c>
      <c r="I29" s="58">
        <v>43615.924099999997</v>
      </c>
      <c r="J29" s="57">
        <v>1826.6822</v>
      </c>
      <c r="K29" s="51">
        <v>543.36239999999998</v>
      </c>
      <c r="L29" s="51">
        <v>1283.3198</v>
      </c>
      <c r="M29" s="58">
        <v>23827.262599999998</v>
      </c>
      <c r="N29" s="35">
        <f t="shared" si="2"/>
        <v>90739.0916</v>
      </c>
      <c r="O29" s="36">
        <f t="shared" si="1"/>
        <v>73036.219199999992</v>
      </c>
      <c r="P29" s="36">
        <f t="shared" si="3"/>
        <v>17702.872400000007</v>
      </c>
      <c r="Q29" s="37">
        <f t="shared" si="4"/>
        <v>4606563.9778000005</v>
      </c>
    </row>
    <row r="30" spans="1:17" x14ac:dyDescent="0.15">
      <c r="A30" s="15" t="s">
        <v>11</v>
      </c>
      <c r="B30" s="57">
        <v>0</v>
      </c>
      <c r="C30" s="51">
        <v>0</v>
      </c>
      <c r="D30" s="51">
        <v>0</v>
      </c>
      <c r="E30" s="59">
        <v>0</v>
      </c>
      <c r="F30" s="57">
        <v>0</v>
      </c>
      <c r="G30" s="51">
        <v>0</v>
      </c>
      <c r="H30" s="51">
        <v>0</v>
      </c>
      <c r="I30" s="59">
        <v>0</v>
      </c>
      <c r="J30" s="57">
        <v>0</v>
      </c>
      <c r="K30" s="51">
        <v>0</v>
      </c>
      <c r="L30" s="51">
        <v>0</v>
      </c>
      <c r="M30" s="59">
        <v>0</v>
      </c>
      <c r="N30" s="35">
        <f t="shared" si="2"/>
        <v>0</v>
      </c>
      <c r="O30" s="36">
        <f t="shared" si="1"/>
        <v>0</v>
      </c>
      <c r="P30" s="36">
        <f t="shared" si="3"/>
        <v>0</v>
      </c>
      <c r="Q30" s="38">
        <f t="shared" si="4"/>
        <v>0</v>
      </c>
    </row>
    <row r="31" spans="1:17" x14ac:dyDescent="0.15">
      <c r="A31" s="15" t="s">
        <v>12</v>
      </c>
      <c r="B31" s="57">
        <v>0</v>
      </c>
      <c r="C31" s="51">
        <v>0</v>
      </c>
      <c r="D31" s="51">
        <v>0</v>
      </c>
      <c r="E31" s="58">
        <v>0</v>
      </c>
      <c r="F31" s="57">
        <v>0</v>
      </c>
      <c r="G31" s="51">
        <v>0</v>
      </c>
      <c r="H31" s="51">
        <v>0</v>
      </c>
      <c r="I31" s="58">
        <v>0</v>
      </c>
      <c r="J31" s="57">
        <v>0</v>
      </c>
      <c r="K31" s="51">
        <v>0</v>
      </c>
      <c r="L31" s="51">
        <v>0</v>
      </c>
      <c r="M31" s="58">
        <v>0</v>
      </c>
      <c r="N31" s="35">
        <f t="shared" si="2"/>
        <v>0</v>
      </c>
      <c r="O31" s="36">
        <f t="shared" si="1"/>
        <v>0</v>
      </c>
      <c r="P31" s="36">
        <f t="shared" si="3"/>
        <v>0</v>
      </c>
      <c r="Q31" s="37">
        <f t="shared" si="4"/>
        <v>0</v>
      </c>
    </row>
    <row r="32" spans="1:17" x14ac:dyDescent="0.15">
      <c r="A32" s="15" t="s">
        <v>13</v>
      </c>
      <c r="B32" s="57">
        <v>0</v>
      </c>
      <c r="C32" s="51">
        <v>0</v>
      </c>
      <c r="D32" s="51">
        <v>0</v>
      </c>
      <c r="E32" s="58">
        <v>0</v>
      </c>
      <c r="F32" s="57">
        <v>0</v>
      </c>
      <c r="G32" s="51">
        <v>0</v>
      </c>
      <c r="H32" s="51">
        <v>0</v>
      </c>
      <c r="I32" s="58">
        <v>0</v>
      </c>
      <c r="J32" s="57">
        <v>0</v>
      </c>
      <c r="K32" s="51">
        <v>0</v>
      </c>
      <c r="L32" s="51">
        <v>0</v>
      </c>
      <c r="M32" s="58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1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104143.14299999998</v>
      </c>
      <c r="C38" s="28">
        <f t="shared" si="5"/>
        <v>79107.887699999992</v>
      </c>
      <c r="D38" s="28">
        <f t="shared" si="5"/>
        <v>25035.255299999997</v>
      </c>
      <c r="E38" s="29"/>
      <c r="F38" s="27">
        <f t="shared" ref="F38:L38" si="6">SUM(F26:F37)</f>
        <v>6950.2834999999995</v>
      </c>
      <c r="G38" s="28">
        <f t="shared" si="6"/>
        <v>10500.7503</v>
      </c>
      <c r="H38" s="28">
        <f t="shared" si="6"/>
        <v>-3550.4668000000001</v>
      </c>
      <c r="I38" s="29"/>
      <c r="J38" s="27">
        <f t="shared" si="6"/>
        <v>2483.8510000000001</v>
      </c>
      <c r="K38" s="27">
        <f t="shared" si="6"/>
        <v>800.59690000000001</v>
      </c>
      <c r="L38" s="28">
        <f t="shared" si="6"/>
        <v>1683.2541000000001</v>
      </c>
      <c r="M38" s="29"/>
      <c r="N38" s="27">
        <f>SUM(N26:N37)</f>
        <v>451354.62009999994</v>
      </c>
      <c r="O38" s="27">
        <f>SUM(O26:O37)</f>
        <v>520931.67949999997</v>
      </c>
      <c r="P38" s="28">
        <f>SUM(P26:P37)</f>
        <v>-69577.059400000013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63" t="s">
        <v>24</v>
      </c>
      <c r="C40" s="64"/>
      <c r="D40" s="64"/>
      <c r="E40" s="65"/>
      <c r="F40" s="63" t="s">
        <v>29</v>
      </c>
      <c r="G40" s="64"/>
      <c r="H40" s="64"/>
      <c r="I40" s="65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63" t="s">
        <v>26</v>
      </c>
      <c r="C41" s="64"/>
      <c r="D41" s="64"/>
      <c r="E41" s="65"/>
      <c r="F41" s="63" t="s">
        <v>25</v>
      </c>
      <c r="G41" s="64"/>
      <c r="H41" s="64"/>
      <c r="I41" s="65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50">
        <v>2011.3221000000001</v>
      </c>
      <c r="C43" s="50">
        <v>1657.9926</v>
      </c>
      <c r="D43" s="50">
        <v>353.32950000000005</v>
      </c>
      <c r="E43" s="50">
        <v>404350.103</v>
      </c>
      <c r="F43" s="50">
        <v>7715.2037</v>
      </c>
      <c r="G43" s="50">
        <v>4778.0176000000001</v>
      </c>
      <c r="H43" s="50">
        <v>2937.1860999999999</v>
      </c>
      <c r="I43" s="58">
        <v>177340.74350000001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51">
        <v>1920.3724999999999</v>
      </c>
      <c r="C44" s="51">
        <v>1980.1409000000001</v>
      </c>
      <c r="D44" s="51">
        <v>-59.768400000000156</v>
      </c>
      <c r="E44" s="51">
        <v>379720.2965</v>
      </c>
      <c r="F44" s="51">
        <v>9025.9467999999997</v>
      </c>
      <c r="G44" s="51">
        <v>6157.1441999999997</v>
      </c>
      <c r="H44" s="51">
        <v>2868.8026</v>
      </c>
      <c r="I44" s="58">
        <v>180134.97399999999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51">
        <v>1833.2589</v>
      </c>
      <c r="C45" s="51">
        <v>3131.5648999999999</v>
      </c>
      <c r="D45" s="51">
        <v>-1298.3059999999998</v>
      </c>
      <c r="E45" s="51">
        <v>344004.65629999997</v>
      </c>
      <c r="F45" s="51">
        <v>7806.7155000000002</v>
      </c>
      <c r="G45" s="51">
        <v>30817.745500000001</v>
      </c>
      <c r="H45" s="51">
        <v>-23011.03</v>
      </c>
      <c r="I45" s="59">
        <v>143285.0632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51">
        <v>2396.2237</v>
      </c>
      <c r="C46" s="51">
        <v>920.7577</v>
      </c>
      <c r="D46" s="51">
        <v>1475.4659999999999</v>
      </c>
      <c r="E46" s="51">
        <v>370637.5711</v>
      </c>
      <c r="F46" s="51">
        <v>5987.1657999999998</v>
      </c>
      <c r="G46" s="51">
        <v>4870.4970999999996</v>
      </c>
      <c r="H46" s="51">
        <v>1116.6687000000002</v>
      </c>
      <c r="I46" s="58">
        <v>149100.99249999999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8">
        <v>0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8">
        <v>0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8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51">
        <v>0</v>
      </c>
      <c r="C50" s="51">
        <v>0</v>
      </c>
      <c r="D50" s="17">
        <v>0</v>
      </c>
      <c r="E50" s="51">
        <v>0</v>
      </c>
      <c r="F50" s="51">
        <v>0</v>
      </c>
      <c r="G50" s="51">
        <v>0</v>
      </c>
      <c r="H50" s="17">
        <v>0</v>
      </c>
      <c r="I50" s="19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51">
        <v>0</v>
      </c>
      <c r="C51" s="51">
        <v>0</v>
      </c>
      <c r="D51" s="17">
        <v>0</v>
      </c>
      <c r="E51" s="51">
        <v>0</v>
      </c>
      <c r="F51" s="51">
        <v>0</v>
      </c>
      <c r="G51" s="51">
        <v>0</v>
      </c>
      <c r="H51" s="17">
        <v>0</v>
      </c>
      <c r="I51" s="18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51">
        <v>0</v>
      </c>
      <c r="C52" s="51">
        <v>0</v>
      </c>
      <c r="D52" s="17">
        <v>0</v>
      </c>
      <c r="E52" s="51">
        <v>0</v>
      </c>
      <c r="F52" s="51">
        <v>0</v>
      </c>
      <c r="G52" s="51">
        <v>0</v>
      </c>
      <c r="H52" s="17">
        <v>0</v>
      </c>
      <c r="I52" s="18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51">
        <v>0</v>
      </c>
      <c r="C53" s="51">
        <v>0</v>
      </c>
      <c r="D53" s="17">
        <v>0</v>
      </c>
      <c r="E53" s="51">
        <v>0</v>
      </c>
      <c r="F53" s="51">
        <v>0</v>
      </c>
      <c r="G53" s="51">
        <v>0</v>
      </c>
      <c r="H53" s="17">
        <v>0</v>
      </c>
      <c r="I53" s="18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52">
        <v>0</v>
      </c>
      <c r="C54" s="52">
        <v>0</v>
      </c>
      <c r="D54" s="25">
        <v>0</v>
      </c>
      <c r="E54" s="52">
        <v>0</v>
      </c>
      <c r="F54" s="52">
        <v>0</v>
      </c>
      <c r="G54" s="52">
        <v>0</v>
      </c>
      <c r="H54" s="25">
        <v>0</v>
      </c>
      <c r="I54" s="53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8161.1772000000001</v>
      </c>
      <c r="C55" s="27">
        <f t="shared" si="7"/>
        <v>7690.4560999999994</v>
      </c>
      <c r="D55" s="28">
        <f t="shared" si="7"/>
        <v>470.72109999999998</v>
      </c>
      <c r="E55" s="27"/>
      <c r="F55" s="27">
        <f t="shared" si="7"/>
        <v>30535.031800000001</v>
      </c>
      <c r="G55" s="27">
        <f t="shared" si="7"/>
        <v>46623.404399999999</v>
      </c>
      <c r="H55" s="28">
        <f t="shared" si="7"/>
        <v>-16088.372599999997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2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63" t="s">
        <v>1</v>
      </c>
      <c r="C64" s="64"/>
      <c r="D64" s="64"/>
      <c r="E64" s="65"/>
      <c r="F64" s="63" t="s">
        <v>2</v>
      </c>
      <c r="G64" s="64" t="s">
        <v>2</v>
      </c>
      <c r="H64" s="64"/>
      <c r="I64" s="65"/>
      <c r="J64" s="63" t="s">
        <v>27</v>
      </c>
      <c r="K64" s="64" t="s">
        <v>2</v>
      </c>
      <c r="L64" s="64"/>
      <c r="M64" s="65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5">
        <v>55015.845000000001</v>
      </c>
      <c r="C66" s="50">
        <v>37861.688999999998</v>
      </c>
      <c r="D66" s="50">
        <v>17154.156000000003</v>
      </c>
      <c r="E66" s="56">
        <v>2015714.9053</v>
      </c>
      <c r="F66" s="55">
        <v>13508.2708</v>
      </c>
      <c r="G66" s="50">
        <v>10555.741599999999</v>
      </c>
      <c r="H66" s="50">
        <v>2952.5292000000009</v>
      </c>
      <c r="I66" s="56">
        <v>922032.0638</v>
      </c>
      <c r="J66" s="55">
        <v>13412.8752</v>
      </c>
      <c r="K66" s="50">
        <v>14279.206</v>
      </c>
      <c r="L66" s="50">
        <v>-866.33079999999973</v>
      </c>
      <c r="M66" s="56">
        <v>415033.29249999998</v>
      </c>
    </row>
    <row r="67" spans="1:17" x14ac:dyDescent="0.15">
      <c r="A67" s="15" t="s">
        <v>8</v>
      </c>
      <c r="B67" s="57">
        <v>49267.640299999999</v>
      </c>
      <c r="C67" s="51">
        <v>62026.609199999999</v>
      </c>
      <c r="D67" s="51">
        <v>-12758.9689</v>
      </c>
      <c r="E67" s="58">
        <v>1852031.6949</v>
      </c>
      <c r="F67" s="57">
        <v>12775.3732</v>
      </c>
      <c r="G67" s="51">
        <v>14205.348599999999</v>
      </c>
      <c r="H67" s="51">
        <v>-1429.9753999999994</v>
      </c>
      <c r="I67" s="58">
        <v>883680.75329999998</v>
      </c>
      <c r="J67" s="57">
        <v>19724.308000000001</v>
      </c>
      <c r="K67" s="51">
        <v>14363.1685</v>
      </c>
      <c r="L67" s="51">
        <v>5361.1395000000011</v>
      </c>
      <c r="M67" s="58">
        <v>421252.84620000003</v>
      </c>
    </row>
    <row r="68" spans="1:17" x14ac:dyDescent="0.15">
      <c r="A68" s="15" t="s">
        <v>9</v>
      </c>
      <c r="B68" s="57">
        <v>39757.176500000001</v>
      </c>
      <c r="C68" s="51">
        <v>108096.22809999999</v>
      </c>
      <c r="D68" s="51">
        <v>-68339.051599999992</v>
      </c>
      <c r="E68" s="58">
        <v>1555996.9816999999</v>
      </c>
      <c r="F68" s="57">
        <v>12011.661899999999</v>
      </c>
      <c r="G68" s="51">
        <v>39009.8338</v>
      </c>
      <c r="H68" s="51">
        <v>-26998.171900000001</v>
      </c>
      <c r="I68" s="58">
        <v>778750.02020000003</v>
      </c>
      <c r="J68" s="57">
        <v>24950.201700000001</v>
      </c>
      <c r="K68" s="51">
        <v>51966.589599999999</v>
      </c>
      <c r="L68" s="51">
        <v>-27016.387899999998</v>
      </c>
      <c r="M68" s="58">
        <v>372736.2291</v>
      </c>
    </row>
    <row r="69" spans="1:17" x14ac:dyDescent="0.15">
      <c r="A69" s="15" t="s">
        <v>10</v>
      </c>
      <c r="B69" s="57">
        <v>48060.380799999999</v>
      </c>
      <c r="C69" s="51">
        <v>23653.604599999999</v>
      </c>
      <c r="D69" s="51">
        <v>24406.7762</v>
      </c>
      <c r="E69" s="58">
        <v>1739232.5384</v>
      </c>
      <c r="F69" s="57">
        <v>9938.3618000000006</v>
      </c>
      <c r="G69" s="51">
        <v>7272.4683999999997</v>
      </c>
      <c r="H69" s="51">
        <v>2665.8934000000008</v>
      </c>
      <c r="I69" s="58">
        <v>825382.44609999994</v>
      </c>
      <c r="J69" s="57">
        <v>10616.805399999999</v>
      </c>
      <c r="K69" s="51">
        <v>12397.7513</v>
      </c>
      <c r="L69" s="51">
        <v>-1780.9459000000006</v>
      </c>
      <c r="M69" s="58">
        <v>377895.28419999999</v>
      </c>
    </row>
    <row r="70" spans="1:17" x14ac:dyDescent="0.15">
      <c r="A70" s="15" t="s">
        <v>11</v>
      </c>
      <c r="B70" s="57">
        <v>0</v>
      </c>
      <c r="C70" s="51">
        <v>0</v>
      </c>
      <c r="D70" s="51">
        <v>0</v>
      </c>
      <c r="E70" s="59">
        <v>0</v>
      </c>
      <c r="F70" s="57">
        <v>0</v>
      </c>
      <c r="G70" s="51">
        <v>0</v>
      </c>
      <c r="H70" s="51">
        <v>0</v>
      </c>
      <c r="I70" s="59">
        <v>0</v>
      </c>
      <c r="J70" s="57">
        <v>0</v>
      </c>
      <c r="K70" s="51">
        <v>0</v>
      </c>
      <c r="L70" s="51">
        <v>0</v>
      </c>
      <c r="M70" s="59">
        <v>0</v>
      </c>
    </row>
    <row r="71" spans="1:17" x14ac:dyDescent="0.15">
      <c r="A71" s="15" t="s">
        <v>12</v>
      </c>
      <c r="B71" s="57">
        <v>0</v>
      </c>
      <c r="C71" s="51">
        <v>0</v>
      </c>
      <c r="D71" s="51">
        <v>0</v>
      </c>
      <c r="E71" s="58">
        <v>0</v>
      </c>
      <c r="F71" s="57">
        <v>0</v>
      </c>
      <c r="G71" s="51">
        <v>0</v>
      </c>
      <c r="H71" s="51">
        <v>0</v>
      </c>
      <c r="I71" s="58">
        <v>0</v>
      </c>
      <c r="J71" s="57">
        <v>0</v>
      </c>
      <c r="K71" s="51">
        <v>0</v>
      </c>
      <c r="L71" s="51">
        <v>0</v>
      </c>
      <c r="M71" s="58">
        <v>0</v>
      </c>
    </row>
    <row r="72" spans="1:17" x14ac:dyDescent="0.15">
      <c r="A72" s="15" t="s">
        <v>13</v>
      </c>
      <c r="B72" s="57">
        <v>0</v>
      </c>
      <c r="C72" s="51">
        <v>0</v>
      </c>
      <c r="D72" s="51">
        <v>0</v>
      </c>
      <c r="E72" s="58">
        <v>0</v>
      </c>
      <c r="F72" s="57">
        <v>0</v>
      </c>
      <c r="G72" s="51">
        <v>0</v>
      </c>
      <c r="H72" s="51">
        <v>0</v>
      </c>
      <c r="I72" s="58">
        <v>0</v>
      </c>
      <c r="J72" s="57">
        <v>0</v>
      </c>
      <c r="K72" s="51">
        <v>0</v>
      </c>
      <c r="L72" s="51">
        <v>0</v>
      </c>
      <c r="M72" s="58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18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18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192101.04259999999</v>
      </c>
      <c r="C78" s="28">
        <f t="shared" si="8"/>
        <v>231638.13089999996</v>
      </c>
      <c r="D78" s="28">
        <f t="shared" si="8"/>
        <v>-39537.088299999989</v>
      </c>
      <c r="E78" s="29"/>
      <c r="F78" s="27">
        <f t="shared" ref="F78:H78" si="9">SUM(F66:F77)</f>
        <v>48233.667699999998</v>
      </c>
      <c r="G78" s="28">
        <f t="shared" si="9"/>
        <v>71043.392399999997</v>
      </c>
      <c r="H78" s="28">
        <f t="shared" si="9"/>
        <v>-22809.724699999999</v>
      </c>
      <c r="I78" s="29"/>
      <c r="J78" s="27">
        <f t="shared" ref="J78:L78" si="10">SUM(J66:J77)</f>
        <v>68704.190300000002</v>
      </c>
      <c r="K78" s="28">
        <f t="shared" si="10"/>
        <v>93006.715400000001</v>
      </c>
      <c r="L78" s="28">
        <f t="shared" si="10"/>
        <v>-24302.525099999999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63" t="s">
        <v>28</v>
      </c>
      <c r="C80" s="64" t="s">
        <v>2</v>
      </c>
      <c r="D80" s="64"/>
      <c r="E80" s="65"/>
      <c r="F80" s="63" t="s">
        <v>20</v>
      </c>
      <c r="G80" s="64"/>
      <c r="H80" s="64"/>
      <c r="I80" s="65"/>
      <c r="J80" s="63" t="s">
        <v>21</v>
      </c>
      <c r="K80" s="64" t="s">
        <v>2</v>
      </c>
      <c r="L80" s="64"/>
      <c r="M80" s="65"/>
      <c r="N80" s="63" t="s">
        <v>22</v>
      </c>
      <c r="O80" s="64" t="s">
        <v>2</v>
      </c>
      <c r="P80" s="64"/>
      <c r="Q80" s="65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5">
        <v>12659.441500000001</v>
      </c>
      <c r="C82" s="50">
        <v>10515.186400000001</v>
      </c>
      <c r="D82" s="50">
        <v>2144.2551000000003</v>
      </c>
      <c r="E82" s="56">
        <v>249858.1109</v>
      </c>
      <c r="F82" s="55">
        <v>1043.2652</v>
      </c>
      <c r="G82" s="50">
        <v>2364.9009000000001</v>
      </c>
      <c r="H82" s="50">
        <v>-1321.6357</v>
      </c>
      <c r="I82" s="56">
        <v>48184.818500000001</v>
      </c>
      <c r="J82" s="55">
        <v>269.0403</v>
      </c>
      <c r="K82" s="50">
        <v>159.59739999999999</v>
      </c>
      <c r="L82" s="50">
        <v>109.44290000000001</v>
      </c>
      <c r="M82" s="56">
        <v>22780.379700000001</v>
      </c>
      <c r="N82" s="32">
        <f>B66+F66+J66+B82+F82+J82</f>
        <v>95908.737999999983</v>
      </c>
      <c r="O82" s="33">
        <f>C66+G66+K66+C82+G82+K82</f>
        <v>75736.321299999996</v>
      </c>
      <c r="P82" s="33">
        <f>+N82-O82</f>
        <v>20172.416699999987</v>
      </c>
      <c r="Q82" s="34">
        <f>E66+I66+M66+E82+I82+M82</f>
        <v>3673603.5707</v>
      </c>
    </row>
    <row r="83" spans="1:17" x14ac:dyDescent="0.15">
      <c r="A83" s="15" t="s">
        <v>8</v>
      </c>
      <c r="B83" s="57">
        <v>11969.162899999999</v>
      </c>
      <c r="C83" s="51">
        <v>9107.1142</v>
      </c>
      <c r="D83" s="51">
        <v>2862.0486999999994</v>
      </c>
      <c r="E83" s="58">
        <v>252439.6986</v>
      </c>
      <c r="F83" s="57">
        <v>1506.5247999999999</v>
      </c>
      <c r="G83" s="51">
        <v>1340.886</v>
      </c>
      <c r="H83" s="51">
        <v>165.63879999999995</v>
      </c>
      <c r="I83" s="58">
        <v>48268.3897</v>
      </c>
      <c r="J83" s="57">
        <v>208.02879999999999</v>
      </c>
      <c r="K83" s="51">
        <v>46.632100000000001</v>
      </c>
      <c r="L83" s="51">
        <v>161.39669999999998</v>
      </c>
      <c r="M83" s="58">
        <v>22868.897700000001</v>
      </c>
      <c r="N83" s="35">
        <f t="shared" ref="N83:N93" si="11">B67+F67+J67+B83+F83+J83</f>
        <v>95451.038</v>
      </c>
      <c r="O83" s="36">
        <f t="shared" ref="O83:O93" si="12">C67+G67+K67+C83+G83+K83</f>
        <v>101089.7586</v>
      </c>
      <c r="P83" s="36">
        <f t="shared" ref="P83:P88" si="13">+N83-O83</f>
        <v>-5638.7206000000006</v>
      </c>
      <c r="Q83" s="37">
        <f t="shared" ref="Q83:Q92" si="14">E67+I67+M67+E83+I83+M83</f>
        <v>3480542.2804</v>
      </c>
    </row>
    <row r="84" spans="1:17" x14ac:dyDescent="0.15">
      <c r="A84" s="15" t="s">
        <v>9</v>
      </c>
      <c r="B84" s="57">
        <v>61244.369100000004</v>
      </c>
      <c r="C84" s="51">
        <v>34119.622300000003</v>
      </c>
      <c r="D84" s="51">
        <v>27124.746800000001</v>
      </c>
      <c r="E84" s="58">
        <v>274953.3639</v>
      </c>
      <c r="F84" s="57">
        <v>3600.2510000000002</v>
      </c>
      <c r="G84" s="51">
        <v>4268.4642999999996</v>
      </c>
      <c r="H84" s="51">
        <v>-668.21329999999944</v>
      </c>
      <c r="I84" s="58">
        <v>45443.878599999996</v>
      </c>
      <c r="J84" s="57">
        <v>180.09970000000001</v>
      </c>
      <c r="K84" s="51">
        <v>51.005000000000003</v>
      </c>
      <c r="L84" s="51">
        <v>129.09470000000002</v>
      </c>
      <c r="M84" s="58">
        <v>23060.6077</v>
      </c>
      <c r="N84" s="35">
        <f t="shared" si="11"/>
        <v>141743.75989999998</v>
      </c>
      <c r="O84" s="36">
        <f t="shared" si="12"/>
        <v>237511.74310000002</v>
      </c>
      <c r="P84" s="36">
        <f t="shared" si="13"/>
        <v>-95767.983200000046</v>
      </c>
      <c r="Q84" s="37">
        <f t="shared" si="14"/>
        <v>3050941.0811999999</v>
      </c>
    </row>
    <row r="85" spans="1:17" x14ac:dyDescent="0.15">
      <c r="A85" s="15" t="s">
        <v>10</v>
      </c>
      <c r="B85" s="57">
        <v>12327.145200000001</v>
      </c>
      <c r="C85" s="51">
        <v>17861.044699999999</v>
      </c>
      <c r="D85" s="51">
        <v>-5533.8994999999977</v>
      </c>
      <c r="E85" s="58">
        <v>270602.63990000001</v>
      </c>
      <c r="F85" s="57">
        <v>787.2278</v>
      </c>
      <c r="G85" s="51">
        <v>2509.9582</v>
      </c>
      <c r="H85" s="51">
        <v>-1722.7303999999999</v>
      </c>
      <c r="I85" s="58">
        <v>43484.847300000001</v>
      </c>
      <c r="J85" s="57">
        <v>1826.6822</v>
      </c>
      <c r="K85" s="51">
        <v>543.36239999999998</v>
      </c>
      <c r="L85" s="51">
        <v>1283.3198</v>
      </c>
      <c r="M85" s="58">
        <v>23827.262599999998</v>
      </c>
      <c r="N85" s="35">
        <f t="shared" si="11"/>
        <v>83556.603199999983</v>
      </c>
      <c r="O85" s="36">
        <f t="shared" si="12"/>
        <v>64238.189599999991</v>
      </c>
      <c r="P85" s="36">
        <f t="shared" si="13"/>
        <v>19318.413599999993</v>
      </c>
      <c r="Q85" s="37">
        <f t="shared" si="14"/>
        <v>3280425.0184999998</v>
      </c>
    </row>
    <row r="86" spans="1:17" x14ac:dyDescent="0.15">
      <c r="A86" s="15" t="s">
        <v>11</v>
      </c>
      <c r="B86" s="57">
        <v>0</v>
      </c>
      <c r="C86" s="51">
        <v>0</v>
      </c>
      <c r="D86" s="51">
        <v>0</v>
      </c>
      <c r="E86" s="59">
        <v>0</v>
      </c>
      <c r="F86" s="57">
        <v>0</v>
      </c>
      <c r="G86" s="51">
        <v>0</v>
      </c>
      <c r="H86" s="51">
        <v>0</v>
      </c>
      <c r="I86" s="59">
        <v>0</v>
      </c>
      <c r="J86" s="57">
        <v>0</v>
      </c>
      <c r="K86" s="51">
        <v>0</v>
      </c>
      <c r="L86" s="51">
        <v>0</v>
      </c>
      <c r="M86" s="59">
        <v>0</v>
      </c>
      <c r="N86" s="35">
        <f t="shared" si="11"/>
        <v>0</v>
      </c>
      <c r="O86" s="36">
        <f t="shared" si="12"/>
        <v>0</v>
      </c>
      <c r="P86" s="36">
        <f t="shared" si="13"/>
        <v>0</v>
      </c>
      <c r="Q86" s="38">
        <f t="shared" si="14"/>
        <v>0</v>
      </c>
    </row>
    <row r="87" spans="1:17" x14ac:dyDescent="0.15">
      <c r="A87" s="15" t="s">
        <v>12</v>
      </c>
      <c r="B87" s="57">
        <v>0</v>
      </c>
      <c r="C87" s="51">
        <v>0</v>
      </c>
      <c r="D87" s="51">
        <v>0</v>
      </c>
      <c r="E87" s="58">
        <v>0</v>
      </c>
      <c r="F87" s="57">
        <v>0</v>
      </c>
      <c r="G87" s="51">
        <v>0</v>
      </c>
      <c r="H87" s="51">
        <v>0</v>
      </c>
      <c r="I87" s="58">
        <v>0</v>
      </c>
      <c r="J87" s="57">
        <v>0</v>
      </c>
      <c r="K87" s="51">
        <v>0</v>
      </c>
      <c r="L87" s="51">
        <v>0</v>
      </c>
      <c r="M87" s="58">
        <v>0</v>
      </c>
      <c r="N87" s="35">
        <f t="shared" si="11"/>
        <v>0</v>
      </c>
      <c r="O87" s="36">
        <f t="shared" si="12"/>
        <v>0</v>
      </c>
      <c r="P87" s="36">
        <f t="shared" si="13"/>
        <v>0</v>
      </c>
      <c r="Q87" s="37">
        <f t="shared" si="14"/>
        <v>0</v>
      </c>
    </row>
    <row r="88" spans="1:17" x14ac:dyDescent="0.15">
      <c r="A88" s="15" t="s">
        <v>13</v>
      </c>
      <c r="B88" s="57">
        <v>0</v>
      </c>
      <c r="C88" s="51">
        <v>0</v>
      </c>
      <c r="D88" s="51">
        <v>0</v>
      </c>
      <c r="E88" s="58">
        <v>0</v>
      </c>
      <c r="F88" s="57">
        <v>0</v>
      </c>
      <c r="G88" s="51">
        <v>0</v>
      </c>
      <c r="H88" s="51">
        <v>0</v>
      </c>
      <c r="I88" s="58">
        <v>0</v>
      </c>
      <c r="J88" s="57">
        <v>0</v>
      </c>
      <c r="K88" s="51">
        <v>0</v>
      </c>
      <c r="L88" s="51">
        <v>0</v>
      </c>
      <c r="M88" s="58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7">
        <v>0</v>
      </c>
      <c r="C89" s="51">
        <v>0</v>
      </c>
      <c r="D89" s="51">
        <v>0</v>
      </c>
      <c r="E89" s="60">
        <v>0</v>
      </c>
      <c r="F89" s="57">
        <v>0</v>
      </c>
      <c r="G89" s="51">
        <v>0</v>
      </c>
      <c r="H89" s="51">
        <v>0</v>
      </c>
      <c r="I89" s="60">
        <v>0</v>
      </c>
      <c r="J89" s="57">
        <v>0</v>
      </c>
      <c r="K89" s="51">
        <v>0</v>
      </c>
      <c r="L89" s="51">
        <v>0</v>
      </c>
      <c r="M89" s="60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98200.118700000006</v>
      </c>
      <c r="C94" s="28">
        <f t="shared" si="16"/>
        <v>71602.967600000004</v>
      </c>
      <c r="D94" s="28">
        <f t="shared" si="16"/>
        <v>26597.151100000003</v>
      </c>
      <c r="E94" s="29"/>
      <c r="F94" s="27">
        <f t="shared" ref="F94:H94" si="17">SUM(F82:F93)</f>
        <v>6937.2687999999998</v>
      </c>
      <c r="G94" s="28">
        <f t="shared" si="17"/>
        <v>10484.2094</v>
      </c>
      <c r="H94" s="28">
        <f t="shared" si="17"/>
        <v>-3546.9405999999994</v>
      </c>
      <c r="I94" s="29"/>
      <c r="J94" s="27">
        <f t="shared" ref="J94:L94" si="18">SUM(J82:J93)</f>
        <v>2483.8510000000001</v>
      </c>
      <c r="K94" s="27">
        <f t="shared" si="18"/>
        <v>800.59690000000001</v>
      </c>
      <c r="L94" s="28">
        <f t="shared" si="18"/>
        <v>1683.2541000000001</v>
      </c>
      <c r="M94" s="29"/>
      <c r="N94" s="27">
        <f>SUM(N82:N93)</f>
        <v>416660.13909999991</v>
      </c>
      <c r="O94" s="27">
        <f>SUM(O82:O93)</f>
        <v>478576.01260000002</v>
      </c>
      <c r="P94" s="28">
        <f>SUM(P82:P93)</f>
        <v>-61915.873500000067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63" t="s">
        <v>24</v>
      </c>
      <c r="C96" s="64"/>
      <c r="D96" s="64"/>
      <c r="E96" s="65"/>
      <c r="F96" s="63" t="s">
        <v>29</v>
      </c>
      <c r="G96" s="64"/>
      <c r="H96" s="64"/>
      <c r="I96" s="65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63" t="s">
        <v>26</v>
      </c>
      <c r="C97" s="64"/>
      <c r="D97" s="64"/>
      <c r="E97" s="65"/>
      <c r="F97" s="63" t="s">
        <v>25</v>
      </c>
      <c r="G97" s="64"/>
      <c r="H97" s="64"/>
      <c r="I97" s="65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1553.5068000000001</v>
      </c>
      <c r="C99" s="50">
        <v>1035.3635999999999</v>
      </c>
      <c r="D99" s="50">
        <v>518.14320000000021</v>
      </c>
      <c r="E99" s="58">
        <v>192076.8953</v>
      </c>
      <c r="F99" s="50">
        <v>7578.6143000000002</v>
      </c>
      <c r="G99" s="50">
        <v>4700.0955000000004</v>
      </c>
      <c r="H99" s="50">
        <v>2878.5187999999998</v>
      </c>
      <c r="I99" s="59">
        <v>174977.51439999999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1331.7811999999999</v>
      </c>
      <c r="C100" s="51">
        <v>1380.7597000000001</v>
      </c>
      <c r="D100" s="51">
        <v>-48.978500000000167</v>
      </c>
      <c r="E100" s="58">
        <v>181449.96530000001</v>
      </c>
      <c r="F100" s="51">
        <v>8762.3295999999991</v>
      </c>
      <c r="G100" s="51">
        <v>6076.7744000000002</v>
      </c>
      <c r="H100" s="51">
        <v>2685.5551999999989</v>
      </c>
      <c r="I100" s="58">
        <v>177596.54550000001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1499.6018999999999</v>
      </c>
      <c r="C101" s="51">
        <v>2465.0423000000001</v>
      </c>
      <c r="D101" s="51">
        <v>-965.44040000000018</v>
      </c>
      <c r="E101" s="59">
        <v>163714.60860000001</v>
      </c>
      <c r="F101" s="51">
        <v>7663.9611000000004</v>
      </c>
      <c r="G101" s="51">
        <v>30154.403900000001</v>
      </c>
      <c r="H101" s="51">
        <v>-22490.442800000001</v>
      </c>
      <c r="I101" s="58">
        <v>141541.47039999999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2050.6547999999998</v>
      </c>
      <c r="C102" s="51">
        <v>555.35199999999998</v>
      </c>
      <c r="D102" s="51">
        <v>1495.3027999999999</v>
      </c>
      <c r="E102" s="58">
        <v>176874.21720000001</v>
      </c>
      <c r="F102" s="51">
        <v>5969.6094000000003</v>
      </c>
      <c r="G102" s="51">
        <v>4641.3455000000004</v>
      </c>
      <c r="H102" s="51">
        <v>1328.2638999999999</v>
      </c>
      <c r="I102" s="59">
        <v>147520.5816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0</v>
      </c>
      <c r="C103" s="51">
        <v>0</v>
      </c>
      <c r="D103" s="51">
        <v>0</v>
      </c>
      <c r="E103" s="58">
        <v>0</v>
      </c>
      <c r="F103" s="51">
        <v>0</v>
      </c>
      <c r="G103" s="51">
        <v>0</v>
      </c>
      <c r="H103" s="51">
        <v>0</v>
      </c>
      <c r="I103" s="59">
        <v>0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0</v>
      </c>
      <c r="C104" s="51">
        <v>0</v>
      </c>
      <c r="D104" s="51">
        <v>0</v>
      </c>
      <c r="E104" s="59">
        <v>0</v>
      </c>
      <c r="F104" s="51">
        <v>0</v>
      </c>
      <c r="G104" s="51">
        <v>0</v>
      </c>
      <c r="H104" s="51">
        <v>0</v>
      </c>
      <c r="I104" s="58">
        <v>0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8">
        <v>0</v>
      </c>
      <c r="F105" s="51">
        <v>0</v>
      </c>
      <c r="G105" s="51">
        <v>0</v>
      </c>
      <c r="H105" s="51">
        <v>0</v>
      </c>
      <c r="I105" s="58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4">
        <v>0</v>
      </c>
      <c r="F110" s="52">
        <v>0</v>
      </c>
      <c r="G110" s="52">
        <v>0</v>
      </c>
      <c r="H110" s="25">
        <v>0</v>
      </c>
      <c r="I110" s="54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6435.5447000000004</v>
      </c>
      <c r="C111" s="27">
        <f t="shared" si="19"/>
        <v>5436.5176000000001</v>
      </c>
      <c r="D111" s="28">
        <f>SUM(D99:D110)</f>
        <v>999.02709999999979</v>
      </c>
      <c r="E111" s="27"/>
      <c r="F111" s="27">
        <f t="shared" si="19"/>
        <v>29974.5144</v>
      </c>
      <c r="G111" s="27">
        <f t="shared" si="19"/>
        <v>45572.619300000006</v>
      </c>
      <c r="H111" s="28">
        <f>SUM(H99:H110)</f>
        <v>-15598.104900000004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F43:G43">
    <cfRule type="cellIs" dxfId="4" priority="3" stopIfTrue="1" operator="lessThan">
      <formula>0</formula>
    </cfRule>
  </conditionalFormatting>
  <conditionalFormatting sqref="B43:C43">
    <cfRule type="cellIs" dxfId="3" priority="5" stopIfTrue="1" operator="lessThan">
      <formula>0</formula>
    </cfRule>
  </conditionalFormatting>
  <conditionalFormatting sqref="E43">
    <cfRule type="cellIs" dxfId="2" priority="4" stopIfTrue="1" operator="lessThan">
      <formula>0</formula>
    </cfRule>
  </conditionalFormatting>
  <conditionalFormatting sqref="F99:G99">
    <cfRule type="cellIs" dxfId="1" priority="1" stopIfTrue="1" operator="lessThan">
      <formula>0</formula>
    </cfRule>
  </conditionalFormatting>
  <conditionalFormatting sqref="B99:C99">
    <cfRule type="cellIs" dxfId="0" priority="2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2020</vt:lpstr>
      <vt:lpstr>'Fonder 2020'!Utskriftsområde</vt:lpstr>
    </vt:vector>
  </TitlesOfParts>
  <Company>DGC Systems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Gustav Sjöholm</cp:lastModifiedBy>
  <cp:lastPrinted>2020-02-10T14:50:43Z</cp:lastPrinted>
  <dcterms:created xsi:type="dcterms:W3CDTF">2010-02-10T19:11:15Z</dcterms:created>
  <dcterms:modified xsi:type="dcterms:W3CDTF">2020-05-09T16:13:12Z</dcterms:modified>
</cp:coreProperties>
</file>