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DIGITALA kanaler\Webbplats statistik\Månadsstat\"/>
    </mc:Choice>
  </mc:AlternateContent>
  <bookViews>
    <workbookView xWindow="0" yWindow="0" windowWidth="25200" windowHeight="11985"/>
  </bookViews>
  <sheets>
    <sheet name="Fonder 2019" sheetId="1" r:id="rId1"/>
  </sheets>
  <definedNames>
    <definedName name="_xlnm.Print_Area" localSheetId="0">'Fonder 2019'!$A$1:$Q$161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<sst xmlns="http://schemas.openxmlformats.org/spreadsheetml/2006/main" count="191" uniqueCount="33">
  <si>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</si>
  <si>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</si>
  <si>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</si>
  <si>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</si>
  <si>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</si>
  <si>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</si>
  <si>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</si>
  <si>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</si>
  <si>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</si>
  <si>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</si>
  <si>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</si>
  <si>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</si>
  <si>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</si>
  <si>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</si>
  <si>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</si>
  <si>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</si>
  <si>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</si>
  <si>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</si>
  <si>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</si>
  <si>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</si>
  <si>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</si>
  <si>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</si>
  <si>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</si>
  <si>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</si>
  <si>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</si>
  <si>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</si>
  <si>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</si>
  <si>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</si>
  <si>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</si>
  <si>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</si>
  <si>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</si>
  <si>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2019 (MSEK)</t>
  </si>
  <si>
    <t>NYSPARANDE I FONDER OCH FONDFÖRMÖGENHET EXKLUSIVE PPM 2019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</si>
</sst>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1" fillId="0" borderId="16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504825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R113"/>
  <sheetViews>
    <sheetView tabSelected="1" zoomScaleNormal="100" workbookViewId="0">
      <selection activeCell="K4" sqref="K4"/>
    </sheetView>
  </sheetViews>
  <sheetFormatPr defaultRowHeight="10.5" x14ac:dyDescent="0.15"/>
  <cols>
    <col min="1" max="1" width="9.140625" style="1"/>
    <col min="2" max="4" width="8.140625" style="1" customWidth="1"/>
    <col min="5" max="5" width="9.140625" style="1"/>
    <col min="6" max="8" width="8.140625" style="1" customWidth="1"/>
    <col min="9" max="9" width="9.140625" style="1"/>
    <col min="10" max="11" width="8.42578125" style="1" bestFit="1" customWidth="1"/>
    <col min="12" max="12" width="8" style="1" customWidth="1"/>
    <col min="13" max="16" width="9.140625" style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27</v>
      </c>
      <c r="K8" s="65" t="s">
        <v>2</v>
      </c>
      <c r="L8" s="65"/>
      <c r="M8" s="66"/>
      <c r="R8" s="62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2"/>
    </row>
    <row r="10" spans="1:18" x14ac:dyDescent="0.15">
      <c r="A10" s="14" t="s">
        <v>7</v>
      </c>
      <c r="B10" s="56">
        <v>29613.3956</v>
      </c>
      <c r="C10" s="50">
        <v>27618.325700000001</v>
      </c>
      <c r="D10" s="50">
        <v>1995.0698999999986</v>
      </c>
      <c r="E10" s="57">
        <v>2452312.0471999999</v>
      </c>
      <c r="F10" s="56">
        <v>11492.411599999999</v>
      </c>
      <c r="G10" s="50">
        <v>9716.9593999999997</v>
      </c>
      <c r="H10" s="50">
        <v>1775.4521999999997</v>
      </c>
      <c r="I10" s="57">
        <v>1036284.9303</v>
      </c>
      <c r="J10" s="56">
        <v>9821.1676000000007</v>
      </c>
      <c r="K10" s="50">
        <v>9180.4657000000007</v>
      </c>
      <c r="L10" s="50">
        <v>640.70190000000002</v>
      </c>
      <c r="M10" s="57">
        <v>411402.46350000001</v>
      </c>
      <c r="R10" s="62"/>
    </row>
    <row r="11" spans="1:18" x14ac:dyDescent="0.15">
      <c r="A11" s="15" t="s">
        <v>8</v>
      </c>
      <c r="B11" s="58">
        <v>41543.143300000003</v>
      </c>
      <c r="C11" s="51">
        <v>38051.662100000001</v>
      </c>
      <c r="D11" s="51">
        <v>3491.481200000002</v>
      </c>
      <c r="E11" s="59">
        <v>2567605.8171000001</v>
      </c>
      <c r="F11" s="58">
        <v>11582.8832</v>
      </c>
      <c r="G11" s="51">
        <v>11284.0514</v>
      </c>
      <c r="H11" s="51">
        <v>298.83179999999993</v>
      </c>
      <c r="I11" s="59">
        <v>1067138.8252000001</v>
      </c>
      <c r="J11" s="58">
        <v>17682.598699999999</v>
      </c>
      <c r="K11" s="51">
        <v>13299.04</v>
      </c>
      <c r="L11" s="51">
        <v>4383.5586999999978</v>
      </c>
      <c r="M11" s="59">
        <v>416160.00530000002</v>
      </c>
      <c r="R11" s="62"/>
    </row>
    <row r="12" spans="1:18" x14ac:dyDescent="0.15">
      <c r="A12" s="15" t="s">
        <v>9</v>
      </c>
      <c r="B12" s="58">
        <v>38117.360099999998</v>
      </c>
      <c r="C12" s="51">
        <v>42029.1872</v>
      </c>
      <c r="D12" s="51">
        <v>-3911.8271000000022</v>
      </c>
      <c r="E12" s="59">
        <v>2595062.6469000001</v>
      </c>
      <c r="F12" s="58">
        <v>11971.6378</v>
      </c>
      <c r="G12" s="51">
        <v>11063.501200000001</v>
      </c>
      <c r="H12" s="51">
        <v>908.13659999999982</v>
      </c>
      <c r="I12" s="59">
        <v>1080104.4543000001</v>
      </c>
      <c r="J12" s="58">
        <v>12930.488300000001</v>
      </c>
      <c r="K12" s="51">
        <v>8247.9377999999997</v>
      </c>
      <c r="L12" s="51">
        <v>4682.5505000000012</v>
      </c>
      <c r="M12" s="59">
        <v>422534.22360000003</v>
      </c>
      <c r="R12" s="62"/>
    </row>
    <row r="13" spans="1:18" x14ac:dyDescent="0.15">
      <c r="A13" s="15" t="s">
        <v>10</v>
      </c>
      <c r="B13" s="58">
        <v>0</v>
      </c>
      <c r="C13" s="51">
        <v>0</v>
      </c>
      <c r="D13" s="51">
        <v>0</v>
      </c>
      <c r="E13" s="59">
        <v>0</v>
      </c>
      <c r="F13" s="58">
        <v>0</v>
      </c>
      <c r="G13" s="51">
        <v>0</v>
      </c>
      <c r="H13" s="51">
        <v>0</v>
      </c>
      <c r="I13" s="59">
        <v>0</v>
      </c>
      <c r="J13" s="58">
        <v>0</v>
      </c>
      <c r="K13" s="51">
        <v>0</v>
      </c>
      <c r="L13" s="51">
        <v>0</v>
      </c>
      <c r="M13" s="59">
        <v>0</v>
      </c>
      <c r="R13" s="62"/>
    </row>
    <row r="14" spans="1:18" x14ac:dyDescent="0.15">
      <c r="A14" s="15" t="s">
        <v>11</v>
      </c>
      <c r="B14" s="58">
        <v>0</v>
      </c>
      <c r="C14" s="51">
        <v>0</v>
      </c>
      <c r="D14" s="51">
        <v>0</v>
      </c>
      <c r="E14" s="60">
        <v>0</v>
      </c>
      <c r="F14" s="58">
        <v>0</v>
      </c>
      <c r="G14" s="51">
        <v>0</v>
      </c>
      <c r="H14" s="51">
        <v>0</v>
      </c>
      <c r="I14" s="60">
        <v>0</v>
      </c>
      <c r="J14" s="58">
        <v>0</v>
      </c>
      <c r="K14" s="51">
        <v>0</v>
      </c>
      <c r="L14" s="51">
        <v>0</v>
      </c>
      <c r="M14" s="60">
        <v>0</v>
      </c>
      <c r="R14" s="62"/>
    </row>
    <row r="15" spans="1:18" x14ac:dyDescent="0.15">
      <c r="A15" s="15" t="s">
        <v>12</v>
      </c>
      <c r="B15" s="58">
        <v>0</v>
      </c>
      <c r="C15" s="51">
        <v>0</v>
      </c>
      <c r="D15" s="51">
        <v>0</v>
      </c>
      <c r="E15" s="59">
        <v>0</v>
      </c>
      <c r="F15" s="58">
        <v>0</v>
      </c>
      <c r="G15" s="51">
        <v>0</v>
      </c>
      <c r="H15" s="51">
        <v>0</v>
      </c>
      <c r="I15" s="59">
        <v>0</v>
      </c>
      <c r="J15" s="58">
        <v>0</v>
      </c>
      <c r="K15" s="51">
        <v>0</v>
      </c>
      <c r="L15" s="51">
        <v>0</v>
      </c>
      <c r="M15" s="59">
        <v>0</v>
      </c>
    </row>
    <row r="16" spans="1:18" x14ac:dyDescent="0.15">
      <c r="A16" s="15" t="s">
        <v>13</v>
      </c>
      <c r="B16" s="58">
        <v>0</v>
      </c>
      <c r="C16" s="51">
        <v>0</v>
      </c>
      <c r="D16" s="51">
        <v>0</v>
      </c>
      <c r="E16" s="59">
        <v>0</v>
      </c>
      <c r="F16" s="58">
        <v>0</v>
      </c>
      <c r="G16" s="51">
        <v>0</v>
      </c>
      <c r="H16" s="51">
        <v>0</v>
      </c>
      <c r="I16" s="59">
        <v>0</v>
      </c>
      <c r="J16" s="58">
        <v>0</v>
      </c>
      <c r="K16" s="51">
        <v>0</v>
      </c>
      <c r="L16" s="51">
        <v>0</v>
      </c>
      <c r="M16" s="59">
        <v>0</v>
      </c>
    </row>
    <row r="17" spans="1:17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7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7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7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7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7" ht="15" customHeight="1" x14ac:dyDescent="0.15">
      <c r="A22" s="7" t="s">
        <v>19</v>
      </c>
      <c r="B22" s="27">
        <f t="shared" ref="B22:L22" si="0">SUM(B10:B21)</f>
        <v>109273.899</v>
      </c>
      <c r="C22" s="28">
        <f t="shared" si="0"/>
        <v>107699.175</v>
      </c>
      <c r="D22" s="28">
        <f t="shared" si="0"/>
        <v>1574.7239999999983</v>
      </c>
      <c r="E22" s="29"/>
      <c r="F22" s="27">
        <f t="shared" si="0"/>
        <v>35046.9326</v>
      </c>
      <c r="G22" s="28">
        <f t="shared" si="0"/>
        <v>32064.512000000002</v>
      </c>
      <c r="H22" s="28">
        <f t="shared" si="0"/>
        <v>2982.4205999999995</v>
      </c>
      <c r="I22" s="29"/>
      <c r="J22" s="27">
        <f t="shared" si="0"/>
        <v>40434.2546</v>
      </c>
      <c r="K22" s="28">
        <f t="shared" si="0"/>
        <v>30727.443500000001</v>
      </c>
      <c r="L22" s="28">
        <f t="shared" si="0"/>
        <v>9706.811099999999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4" t="s">
        <v>28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6">
        <v>10501.136200000001</v>
      </c>
      <c r="C26" s="50">
        <v>9500.4955000000009</v>
      </c>
      <c r="D26" s="50">
        <v>1000.6406999999999</v>
      </c>
      <c r="E26" s="57">
        <v>256852.60649999999</v>
      </c>
      <c r="F26" s="56">
        <v>1140.9287999999999</v>
      </c>
      <c r="G26" s="50">
        <v>2169.8483000000001</v>
      </c>
      <c r="H26" s="50">
        <v>-1028.9195000000002</v>
      </c>
      <c r="I26" s="57">
        <v>52951.607900000003</v>
      </c>
      <c r="J26" s="56">
        <v>159.89009999999999</v>
      </c>
      <c r="K26" s="50">
        <v>55.266599999999997</v>
      </c>
      <c r="L26" s="50">
        <v>104.62349999999999</v>
      </c>
      <c r="M26" s="57">
        <v>20535.1345</v>
      </c>
      <c r="N26" s="32">
        <f>B10+F10+J10+B26+F26+J26</f>
        <v>62728.929899999996</v>
      </c>
      <c r="O26" s="33">
        <f t="shared" ref="O26:O37" si="1">C10+G10+K10+C26+G26+K26</f>
        <v>58241.361199999999</v>
      </c>
      <c r="P26" s="33">
        <f>+N26-O26</f>
        <v>4487.5686999999962</v>
      </c>
      <c r="Q26" s="34">
        <f>E10+I10+M10+E26+I26+M26</f>
        <v>4230338.7899000002</v>
      </c>
    </row>
    <row r="27" spans="1:17" x14ac:dyDescent="0.15">
      <c r="A27" s="15" t="s">
        <v>8</v>
      </c>
      <c r="B27" s="58">
        <v>9084.9181000000008</v>
      </c>
      <c r="C27" s="51">
        <v>13848.2305</v>
      </c>
      <c r="D27" s="51">
        <v>-4763.3123999999989</v>
      </c>
      <c r="E27" s="59">
        <v>250754.59179999999</v>
      </c>
      <c r="F27" s="58">
        <v>1583.0174</v>
      </c>
      <c r="G27" s="51">
        <v>2021.116</v>
      </c>
      <c r="H27" s="51">
        <v>-438.09860000000003</v>
      </c>
      <c r="I27" s="59">
        <v>52873.079100000003</v>
      </c>
      <c r="J27" s="58">
        <v>219.55449999999999</v>
      </c>
      <c r="K27" s="51">
        <v>132.00579999999999</v>
      </c>
      <c r="L27" s="51">
        <v>87.548699999999997</v>
      </c>
      <c r="M27" s="59">
        <v>20747.867399999999</v>
      </c>
      <c r="N27" s="35">
        <f t="shared" ref="N27:N37" si="2">B11+F11+J11+B27+F27+J27</f>
        <v>81696.1152</v>
      </c>
      <c r="O27" s="36">
        <f t="shared" si="1"/>
        <v>78636.10579999999</v>
      </c>
      <c r="P27" s="36">
        <f t="shared" ref="P27:P37" si="3">+N27-O27</f>
        <v>3060.0094000000099</v>
      </c>
      <c r="Q27" s="37">
        <f t="shared" ref="Q27:Q37" si="4">E11+I11+M11+E27+I27+M27</f>
        <v>4375280.1858999999</v>
      </c>
    </row>
    <row r="28" spans="1:17" x14ac:dyDescent="0.15">
      <c r="A28" s="15" t="s">
        <v>9</v>
      </c>
      <c r="B28" s="58">
        <v>10523.257100000001</v>
      </c>
      <c r="C28" s="51">
        <v>9438.6996999999992</v>
      </c>
      <c r="D28" s="51">
        <v>1084.5574000000015</v>
      </c>
      <c r="E28" s="59">
        <v>252518.83910000001</v>
      </c>
      <c r="F28" s="58">
        <v>1831.6328000000001</v>
      </c>
      <c r="G28" s="51">
        <v>2139.4167000000002</v>
      </c>
      <c r="H28" s="51">
        <v>-307.78390000000013</v>
      </c>
      <c r="I28" s="59">
        <v>53157.696100000001</v>
      </c>
      <c r="J28" s="58">
        <v>46.057299999999998</v>
      </c>
      <c r="K28" s="51">
        <v>91.727999999999994</v>
      </c>
      <c r="L28" s="51">
        <v>-45.670699999999997</v>
      </c>
      <c r="M28" s="59">
        <v>20987.4866</v>
      </c>
      <c r="N28" s="35">
        <f t="shared" si="2"/>
        <v>75420.433400000009</v>
      </c>
      <c r="O28" s="36">
        <f t="shared" si="1"/>
        <v>73010.470600000001</v>
      </c>
      <c r="P28" s="36">
        <f t="shared" si="3"/>
        <v>2409.9628000000084</v>
      </c>
      <c r="Q28" s="37">
        <f t="shared" si="4"/>
        <v>4424365.3466000017</v>
      </c>
    </row>
    <row r="29" spans="1:17" x14ac:dyDescent="0.15">
      <c r="A29" s="15" t="s">
        <v>10</v>
      </c>
      <c r="B29" s="58">
        <v>0</v>
      </c>
      <c r="C29" s="51">
        <v>0</v>
      </c>
      <c r="D29" s="51">
        <v>0</v>
      </c>
      <c r="E29" s="59">
        <v>0</v>
      </c>
      <c r="F29" s="58">
        <v>0</v>
      </c>
      <c r="G29" s="51">
        <v>0</v>
      </c>
      <c r="H29" s="51">
        <v>0</v>
      </c>
      <c r="I29" s="59">
        <v>0</v>
      </c>
      <c r="J29" s="58">
        <v>0</v>
      </c>
      <c r="K29" s="51">
        <v>0</v>
      </c>
      <c r="L29" s="51">
        <v>0</v>
      </c>
      <c r="M29" s="59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</row>
    <row r="30" spans="1:17" x14ac:dyDescent="0.15">
      <c r="A30" s="15" t="s">
        <v>11</v>
      </c>
      <c r="B30" s="58">
        <v>0</v>
      </c>
      <c r="C30" s="51">
        <v>0</v>
      </c>
      <c r="D30" s="51">
        <v>0</v>
      </c>
      <c r="E30" s="60">
        <v>0</v>
      </c>
      <c r="F30" s="58">
        <v>0</v>
      </c>
      <c r="G30" s="51">
        <v>0</v>
      </c>
      <c r="H30" s="51">
        <v>0</v>
      </c>
      <c r="I30" s="60">
        <v>0</v>
      </c>
      <c r="J30" s="58">
        <v>0</v>
      </c>
      <c r="K30" s="51">
        <v>0</v>
      </c>
      <c r="L30" s="51">
        <v>0</v>
      </c>
      <c r="M30" s="60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7" x14ac:dyDescent="0.15">
      <c r="A31" s="15" t="s">
        <v>12</v>
      </c>
      <c r="B31" s="58">
        <v>0</v>
      </c>
      <c r="C31" s="51">
        <v>0</v>
      </c>
      <c r="D31" s="51">
        <v>0</v>
      </c>
      <c r="E31" s="59">
        <v>0</v>
      </c>
      <c r="F31" s="58">
        <v>0</v>
      </c>
      <c r="G31" s="51">
        <v>0</v>
      </c>
      <c r="H31" s="51">
        <v>0</v>
      </c>
      <c r="I31" s="59">
        <v>0</v>
      </c>
      <c r="J31" s="58">
        <v>0</v>
      </c>
      <c r="K31" s="51">
        <v>0</v>
      </c>
      <c r="L31" s="51">
        <v>0</v>
      </c>
      <c r="M31" s="59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7" x14ac:dyDescent="0.15">
      <c r="A32" s="15" t="s">
        <v>13</v>
      </c>
      <c r="B32" s="58">
        <v>0</v>
      </c>
      <c r="C32" s="51">
        <v>0</v>
      </c>
      <c r="D32" s="51">
        <v>0</v>
      </c>
      <c r="E32" s="59">
        <v>0</v>
      </c>
      <c r="F32" s="58">
        <v>0</v>
      </c>
      <c r="G32" s="51">
        <v>0</v>
      </c>
      <c r="H32" s="51">
        <v>0</v>
      </c>
      <c r="I32" s="59">
        <v>0</v>
      </c>
      <c r="J32" s="58">
        <v>0</v>
      </c>
      <c r="K32" s="51">
        <v>0</v>
      </c>
      <c r="L32" s="51">
        <v>0</v>
      </c>
      <c r="M32" s="59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</row>
    <row r="33" spans="1:17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7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7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7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</row>
    <row r="37" spans="1:17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7" ht="15" customHeight="1" x14ac:dyDescent="0.15">
      <c r="A38" s="7" t="s">
        <v>19</v>
      </c>
      <c r="B38" s="27">
        <f t="shared" ref="B38:D38" si="5">SUM(B26:B37)</f>
        <v>30109.311400000006</v>
      </c>
      <c r="C38" s="28">
        <f t="shared" si="5"/>
        <v>32787.4257</v>
      </c>
      <c r="D38" s="28">
        <f t="shared" si="5"/>
        <v>-2678.1142999999975</v>
      </c>
      <c r="E38" s="29"/>
      <c r="F38" s="27">
        <f t="shared" ref="F38:L38" si="6">SUM(F26:F37)</f>
        <v>4555.5789999999997</v>
      </c>
      <c r="G38" s="28">
        <f t="shared" si="6"/>
        <v>6330.3809999999994</v>
      </c>
      <c r="H38" s="28">
        <f t="shared" si="6"/>
        <v>-1774.8020000000004</v>
      </c>
      <c r="I38" s="29"/>
      <c r="J38" s="27">
        <f t="shared" si="6"/>
        <v>425.50189999999998</v>
      </c>
      <c r="K38" s="27">
        <f t="shared" si="6"/>
        <v>279.00040000000001</v>
      </c>
      <c r="L38" s="28">
        <f t="shared" si="6"/>
        <v>146.50149999999996</v>
      </c>
      <c r="M38" s="29"/>
      <c r="N38" s="27">
        <f>SUM(N26:N37)</f>
        <v>219845.4785</v>
      </c>
      <c r="O38" s="27">
        <f>SUM(O26:O37)</f>
        <v>209887.9376</v>
      </c>
      <c r="P38" s="28">
        <f>SUM(P26:P37)</f>
        <v>9957.5409000000145</v>
      </c>
      <c r="Q38" s="29"/>
    </row>
    <row r="39" spans="1:17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7" ht="12.75" x14ac:dyDescent="0.2">
      <c r="A40" s="49"/>
      <c r="B40" s="64" t="s">
        <v>24</v>
      </c>
      <c r="C40" s="65"/>
      <c r="D40" s="65"/>
      <c r="E40" s="66"/>
      <c r="F40" s="64" t="s">
        <v>29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7" ht="12.75" x14ac:dyDescent="0.2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7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7" x14ac:dyDescent="0.15">
      <c r="A43" s="14" t="s">
        <v>7</v>
      </c>
      <c r="B43" s="50">
        <v>1731.3697</v>
      </c>
      <c r="C43" s="50">
        <v>1466.0129999999999</v>
      </c>
      <c r="D43" s="50">
        <v>265.35670000000005</v>
      </c>
      <c r="E43" s="50">
        <v>333998.185</v>
      </c>
      <c r="F43" s="50">
        <v>3643.7555000000002</v>
      </c>
      <c r="G43" s="50">
        <v>3478.8431999999998</v>
      </c>
      <c r="H43" s="50">
        <v>164.91230000000041</v>
      </c>
      <c r="I43" s="59">
        <v>126429.9457</v>
      </c>
      <c r="J43" s="45"/>
      <c r="K43" s="45"/>
      <c r="L43" s="45"/>
      <c r="M43" s="45"/>
      <c r="N43" s="2"/>
      <c r="O43" s="2"/>
      <c r="P43" s="2"/>
      <c r="Q43" s="2"/>
    </row>
    <row r="44" spans="1:17" x14ac:dyDescent="0.15">
      <c r="A44" s="15" t="s">
        <v>8</v>
      </c>
      <c r="B44" s="51">
        <v>1725.5796</v>
      </c>
      <c r="C44" s="51">
        <v>1095.0334</v>
      </c>
      <c r="D44" s="51">
        <v>630.5462</v>
      </c>
      <c r="E44" s="51">
        <v>341500.08120000002</v>
      </c>
      <c r="F44" s="51">
        <v>5725.5852999999997</v>
      </c>
      <c r="G44" s="51">
        <v>4258.6517999999996</v>
      </c>
      <c r="H44" s="51">
        <v>1466.9335000000001</v>
      </c>
      <c r="I44" s="59">
        <v>128212.5419</v>
      </c>
      <c r="J44" s="45"/>
      <c r="K44" s="45"/>
      <c r="L44" s="45"/>
      <c r="M44" s="45"/>
      <c r="N44" s="2"/>
      <c r="O44" s="2"/>
      <c r="P44" s="2"/>
      <c r="Q44" s="2"/>
    </row>
    <row r="45" spans="1:17" x14ac:dyDescent="0.15">
      <c r="A45" s="15" t="s">
        <v>9</v>
      </c>
      <c r="B45" s="51">
        <v>2033.1365000000001</v>
      </c>
      <c r="C45" s="51">
        <v>1149.5181</v>
      </c>
      <c r="D45" s="51">
        <v>883.61840000000007</v>
      </c>
      <c r="E45" s="51">
        <v>344431.88250000001</v>
      </c>
      <c r="F45" s="51">
        <v>4867.1968999999999</v>
      </c>
      <c r="G45" s="51">
        <v>3133.1102000000001</v>
      </c>
      <c r="H45" s="51">
        <v>1734.0866999999998</v>
      </c>
      <c r="I45" s="60">
        <v>130745.4103</v>
      </c>
      <c r="J45" s="45"/>
      <c r="K45" s="45"/>
      <c r="L45" s="45"/>
      <c r="M45" s="45"/>
      <c r="N45" s="2"/>
      <c r="O45" s="2"/>
      <c r="P45" s="48"/>
      <c r="Q45" s="2"/>
    </row>
    <row r="46" spans="1:17" x14ac:dyDescent="0.15">
      <c r="A46" s="15" t="s">
        <v>10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9">
        <v>0</v>
      </c>
      <c r="J46" s="45"/>
      <c r="K46" s="45"/>
      <c r="L46" s="45"/>
      <c r="M46" s="45"/>
      <c r="N46" s="2"/>
      <c r="O46" s="2"/>
      <c r="P46" s="2"/>
      <c r="Q46" s="2"/>
    </row>
    <row r="47" spans="1:17" x14ac:dyDescent="0.15">
      <c r="A47" s="15" t="s">
        <v>11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9">
        <v>0</v>
      </c>
      <c r="J47" s="45"/>
      <c r="K47" s="45"/>
      <c r="L47" s="45"/>
      <c r="M47" s="45"/>
      <c r="N47" s="2"/>
      <c r="O47" s="2"/>
      <c r="P47" s="2"/>
      <c r="Q47" s="2"/>
    </row>
    <row r="48" spans="1:17" x14ac:dyDescent="0.15">
      <c r="A48" s="15" t="s">
        <v>12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9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9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53">
        <v>0</v>
      </c>
      <c r="E54" s="52">
        <v>0</v>
      </c>
      <c r="F54" s="52">
        <v>0</v>
      </c>
      <c r="G54" s="52">
        <v>0</v>
      </c>
      <c r="H54" s="25">
        <v>0</v>
      </c>
      <c r="I54" s="54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5490.0858000000007</v>
      </c>
      <c r="C55" s="27">
        <f t="shared" si="7"/>
        <v>3710.5645000000004</v>
      </c>
      <c r="D55" s="28">
        <f t="shared" si="7"/>
        <v>1779.5213000000001</v>
      </c>
      <c r="E55" s="27"/>
      <c r="F55" s="27">
        <f t="shared" si="7"/>
        <v>14236.537700000001</v>
      </c>
      <c r="G55" s="27">
        <f t="shared" si="7"/>
        <v>10870.605199999998</v>
      </c>
      <c r="H55" s="28">
        <f t="shared" si="7"/>
        <v>3365.9325000000003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3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27</v>
      </c>
      <c r="K64" s="65" t="s">
        <v>2</v>
      </c>
      <c r="L64" s="65"/>
      <c r="M64" s="66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6">
        <v>27632.7012</v>
      </c>
      <c r="C66" s="50">
        <v>24473.094300000001</v>
      </c>
      <c r="D66" s="50">
        <v>3159.6068999999989</v>
      </c>
      <c r="E66" s="57">
        <v>1569013.4042</v>
      </c>
      <c r="F66" s="56">
        <v>11040.3326</v>
      </c>
      <c r="G66" s="50">
        <v>8924.5712000000003</v>
      </c>
      <c r="H66" s="50">
        <v>2115.7613999999994</v>
      </c>
      <c r="I66" s="57">
        <v>800810.12320000003</v>
      </c>
      <c r="J66" s="56">
        <v>9669.8122000000003</v>
      </c>
      <c r="K66" s="50">
        <v>8561.5694000000003</v>
      </c>
      <c r="L66" s="50">
        <v>1108.2428</v>
      </c>
      <c r="M66" s="57">
        <v>352112.2868</v>
      </c>
    </row>
    <row r="67" spans="1:17" x14ac:dyDescent="0.15">
      <c r="A67" s="15" t="s">
        <v>8</v>
      </c>
      <c r="B67" s="58">
        <v>36979.360699999997</v>
      </c>
      <c r="C67" s="51">
        <v>34914.731800000001</v>
      </c>
      <c r="D67" s="51">
        <v>2064.6288999999961</v>
      </c>
      <c r="E67" s="59">
        <v>1643900.9227</v>
      </c>
      <c r="F67" s="58">
        <v>10368.7318</v>
      </c>
      <c r="G67" s="51">
        <v>9366.6839999999993</v>
      </c>
      <c r="H67" s="51">
        <v>1002.0478000000003</v>
      </c>
      <c r="I67" s="59">
        <v>822990.95680000004</v>
      </c>
      <c r="J67" s="58">
        <v>16579.982</v>
      </c>
      <c r="K67" s="51">
        <v>11753.291499999999</v>
      </c>
      <c r="L67" s="51">
        <v>4826.6905000000006</v>
      </c>
      <c r="M67" s="59">
        <v>357632.16100000002</v>
      </c>
    </row>
    <row r="68" spans="1:17" x14ac:dyDescent="0.15">
      <c r="A68" s="15" t="s">
        <v>9</v>
      </c>
      <c r="B68" s="58">
        <v>31193.574199999999</v>
      </c>
      <c r="C68" s="51">
        <v>34670.177000000003</v>
      </c>
      <c r="D68" s="51">
        <v>-3476.6028000000042</v>
      </c>
      <c r="E68" s="59">
        <v>1658190.6580000001</v>
      </c>
      <c r="F68" s="58">
        <v>11303.758</v>
      </c>
      <c r="G68" s="51">
        <v>9510.3361000000004</v>
      </c>
      <c r="H68" s="51">
        <v>1793.4218999999994</v>
      </c>
      <c r="I68" s="59">
        <v>833130.35660000006</v>
      </c>
      <c r="J68" s="58">
        <v>12745.232400000001</v>
      </c>
      <c r="K68" s="51">
        <v>7924.2749999999996</v>
      </c>
      <c r="L68" s="51">
        <v>4820.9574000000011</v>
      </c>
      <c r="M68" s="59">
        <v>364004.26750000002</v>
      </c>
    </row>
    <row r="69" spans="1:17" x14ac:dyDescent="0.15">
      <c r="A69" s="15" t="s">
        <v>10</v>
      </c>
      <c r="B69" s="58">
        <v>0</v>
      </c>
      <c r="C69" s="51">
        <v>0</v>
      </c>
      <c r="D69" s="51">
        <v>0</v>
      </c>
      <c r="E69" s="59">
        <v>0</v>
      </c>
      <c r="F69" s="58">
        <v>0</v>
      </c>
      <c r="G69" s="51">
        <v>0</v>
      </c>
      <c r="H69" s="51">
        <v>0</v>
      </c>
      <c r="I69" s="59">
        <v>0</v>
      </c>
      <c r="J69" s="58">
        <v>0</v>
      </c>
      <c r="K69" s="51">
        <v>0</v>
      </c>
      <c r="L69" s="51">
        <v>0</v>
      </c>
      <c r="M69" s="59">
        <v>0</v>
      </c>
    </row>
    <row r="70" spans="1:17" x14ac:dyDescent="0.15">
      <c r="A70" s="15" t="s">
        <v>11</v>
      </c>
      <c r="B70" s="58">
        <v>0</v>
      </c>
      <c r="C70" s="51">
        <v>0</v>
      </c>
      <c r="D70" s="51">
        <v>0</v>
      </c>
      <c r="E70" s="60">
        <v>0</v>
      </c>
      <c r="F70" s="58">
        <v>0</v>
      </c>
      <c r="G70" s="51">
        <v>0</v>
      </c>
      <c r="H70" s="51">
        <v>0</v>
      </c>
      <c r="I70" s="60">
        <v>0</v>
      </c>
      <c r="J70" s="58">
        <v>0</v>
      </c>
      <c r="K70" s="51">
        <v>0</v>
      </c>
      <c r="L70" s="51">
        <v>0</v>
      </c>
      <c r="M70" s="60">
        <v>0</v>
      </c>
    </row>
    <row r="71" spans="1:17" x14ac:dyDescent="0.15">
      <c r="A71" s="15" t="s">
        <v>12</v>
      </c>
      <c r="B71" s="58">
        <v>0</v>
      </c>
      <c r="C71" s="51">
        <v>0</v>
      </c>
      <c r="D71" s="51">
        <v>0</v>
      </c>
      <c r="E71" s="59">
        <v>0</v>
      </c>
      <c r="F71" s="58">
        <v>0</v>
      </c>
      <c r="G71" s="51">
        <v>0</v>
      </c>
      <c r="H71" s="51">
        <v>0</v>
      </c>
      <c r="I71" s="59">
        <v>0</v>
      </c>
      <c r="J71" s="58">
        <v>0</v>
      </c>
      <c r="K71" s="51">
        <v>0</v>
      </c>
      <c r="L71" s="51">
        <v>0</v>
      </c>
      <c r="M71" s="59">
        <v>0</v>
      </c>
    </row>
    <row r="72" spans="1:17" x14ac:dyDescent="0.15">
      <c r="A72" s="15" t="s">
        <v>13</v>
      </c>
      <c r="B72" s="58">
        <v>0</v>
      </c>
      <c r="C72" s="51">
        <v>0</v>
      </c>
      <c r="D72" s="51">
        <v>0</v>
      </c>
      <c r="E72" s="59">
        <v>0</v>
      </c>
      <c r="F72" s="58">
        <v>0</v>
      </c>
      <c r="G72" s="51">
        <v>0</v>
      </c>
      <c r="H72" s="51">
        <v>0</v>
      </c>
      <c r="I72" s="59">
        <v>0</v>
      </c>
      <c r="J72" s="58">
        <v>0</v>
      </c>
      <c r="K72" s="51">
        <v>0</v>
      </c>
      <c r="L72" s="51">
        <v>0</v>
      </c>
      <c r="M72" s="59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95805.636100000003</v>
      </c>
      <c r="C78" s="28">
        <f t="shared" si="8"/>
        <v>94058.003100000002</v>
      </c>
      <c r="D78" s="28">
        <f t="shared" si="8"/>
        <v>1747.6329999999907</v>
      </c>
      <c r="E78" s="29"/>
      <c r="F78" s="27">
        <f t="shared" ref="F78:H78" si="9">SUM(F66:F77)</f>
        <v>32712.822399999997</v>
      </c>
      <c r="G78" s="28">
        <f t="shared" si="9"/>
        <v>27801.5913</v>
      </c>
      <c r="H78" s="28">
        <f t="shared" si="9"/>
        <v>4911.2310999999991</v>
      </c>
      <c r="I78" s="29"/>
      <c r="J78" s="27">
        <f t="shared" ref="J78:L78" si="10">SUM(J66:J77)</f>
        <v>38995.026599999997</v>
      </c>
      <c r="K78" s="28">
        <f t="shared" si="10"/>
        <v>28239.135900000001</v>
      </c>
      <c r="L78" s="28">
        <f t="shared" si="10"/>
        <v>10755.890700000002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4" t="s">
        <v>28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6">
        <v>10252.8442</v>
      </c>
      <c r="C82" s="50">
        <v>9219.8217000000004</v>
      </c>
      <c r="D82" s="50">
        <v>1033.0224999999991</v>
      </c>
      <c r="E82" s="57">
        <v>246288.44330000001</v>
      </c>
      <c r="F82" s="56">
        <v>998.8646</v>
      </c>
      <c r="G82" s="50">
        <v>2167.4250000000002</v>
      </c>
      <c r="H82" s="50">
        <v>-1168.5604000000003</v>
      </c>
      <c r="I82" s="57">
        <v>52330.968500000003</v>
      </c>
      <c r="J82" s="56">
        <v>159.89009999999999</v>
      </c>
      <c r="K82" s="50">
        <v>55.266599999999997</v>
      </c>
      <c r="L82" s="50">
        <v>104.62349999999999</v>
      </c>
      <c r="M82" s="57">
        <v>20535.1345</v>
      </c>
      <c r="N82" s="32">
        <f>B66+F66+J66+B82+F82+J82</f>
        <v>59754.444899999995</v>
      </c>
      <c r="O82" s="33">
        <f>C66+G66+K66+C82+G82+K82</f>
        <v>53401.748200000009</v>
      </c>
      <c r="P82" s="33">
        <f>+N82-O82</f>
        <v>6352.6966999999859</v>
      </c>
      <c r="Q82" s="34">
        <f>E66+I66+M66+E82+I82+M82</f>
        <v>3041090.3605</v>
      </c>
    </row>
    <row r="83" spans="1:17" x14ac:dyDescent="0.15">
      <c r="A83" s="15" t="s">
        <v>8</v>
      </c>
      <c r="B83" s="58">
        <v>9046.9709999999995</v>
      </c>
      <c r="C83" s="51">
        <v>12675.3218</v>
      </c>
      <c r="D83" s="51">
        <v>-3628.3508000000002</v>
      </c>
      <c r="E83" s="59">
        <v>241318.72279999999</v>
      </c>
      <c r="F83" s="58">
        <v>1583.0174</v>
      </c>
      <c r="G83" s="51">
        <v>1580.7446</v>
      </c>
      <c r="H83" s="51">
        <v>2.2727999999999611</v>
      </c>
      <c r="I83" s="59">
        <v>52697.816899999998</v>
      </c>
      <c r="J83" s="58">
        <v>219.55449999999999</v>
      </c>
      <c r="K83" s="51">
        <v>132.00579999999999</v>
      </c>
      <c r="L83" s="51">
        <v>87.548699999999997</v>
      </c>
      <c r="M83" s="59">
        <v>20747.867399999999</v>
      </c>
      <c r="N83" s="35">
        <f t="shared" ref="N83:N93" si="11">B67+F67+J67+B83+F83+J83</f>
        <v>74777.617400000003</v>
      </c>
      <c r="O83" s="36">
        <f t="shared" ref="O83:O93" si="12">C67+G67+K67+C83+G83+K83</f>
        <v>70422.779500000004</v>
      </c>
      <c r="P83" s="36">
        <f t="shared" ref="P83:P88" si="13">+N83-O83</f>
        <v>4354.8378999999986</v>
      </c>
      <c r="Q83" s="37">
        <f t="shared" ref="Q83:Q92" si="14">E67+I67+M67+E83+I83+M83</f>
        <v>3139288.4475999996</v>
      </c>
    </row>
    <row r="84" spans="1:17" x14ac:dyDescent="0.15">
      <c r="A84" s="15" t="s">
        <v>9</v>
      </c>
      <c r="B84" s="58">
        <v>10466.427299999999</v>
      </c>
      <c r="C84" s="51">
        <v>9195.1612000000005</v>
      </c>
      <c r="D84" s="51">
        <v>1271.2660999999989</v>
      </c>
      <c r="E84" s="59">
        <v>243264.4486</v>
      </c>
      <c r="F84" s="58">
        <v>1830.6498999999999</v>
      </c>
      <c r="G84" s="51">
        <v>2112.1714000000002</v>
      </c>
      <c r="H84" s="51">
        <v>-281.52150000000029</v>
      </c>
      <c r="I84" s="59">
        <v>53001.532700000003</v>
      </c>
      <c r="J84" s="58">
        <v>46.057299999999998</v>
      </c>
      <c r="K84" s="51">
        <v>91.727999999999994</v>
      </c>
      <c r="L84" s="51">
        <v>-45.670699999999997</v>
      </c>
      <c r="M84" s="59">
        <v>20987.4866</v>
      </c>
      <c r="N84" s="35">
        <f t="shared" si="11"/>
        <v>67585.699099999998</v>
      </c>
      <c r="O84" s="36">
        <f t="shared" si="12"/>
        <v>63503.84870000001</v>
      </c>
      <c r="P84" s="36">
        <f t="shared" si="13"/>
        <v>4081.8503999999884</v>
      </c>
      <c r="Q84" s="37">
        <f t="shared" si="14"/>
        <v>3172578.75</v>
      </c>
    </row>
    <row r="85" spans="1:17" x14ac:dyDescent="0.15">
      <c r="A85" s="15" t="s">
        <v>10</v>
      </c>
      <c r="B85" s="58">
        <v>0</v>
      </c>
      <c r="C85" s="51">
        <v>0</v>
      </c>
      <c r="D85" s="51">
        <v>0</v>
      </c>
      <c r="E85" s="59">
        <v>0</v>
      </c>
      <c r="F85" s="58">
        <v>0</v>
      </c>
      <c r="G85" s="51">
        <v>0</v>
      </c>
      <c r="H85" s="51">
        <v>0</v>
      </c>
      <c r="I85" s="59">
        <v>0</v>
      </c>
      <c r="J85" s="58">
        <v>0</v>
      </c>
      <c r="K85" s="51">
        <v>0</v>
      </c>
      <c r="L85" s="51">
        <v>0</v>
      </c>
      <c r="M85" s="59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8">
        <v>0</v>
      </c>
      <c r="C86" s="51">
        <v>0</v>
      </c>
      <c r="D86" s="51">
        <v>0</v>
      </c>
      <c r="E86" s="60">
        <v>0</v>
      </c>
      <c r="F86" s="58">
        <v>0</v>
      </c>
      <c r="G86" s="51">
        <v>0</v>
      </c>
      <c r="H86" s="51">
        <v>0</v>
      </c>
      <c r="I86" s="60">
        <v>0</v>
      </c>
      <c r="J86" s="58">
        <v>0</v>
      </c>
      <c r="K86" s="51">
        <v>0</v>
      </c>
      <c r="L86" s="51">
        <v>0</v>
      </c>
      <c r="M86" s="60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8">
        <v>0</v>
      </c>
      <c r="C87" s="51">
        <v>0</v>
      </c>
      <c r="D87" s="51">
        <v>0</v>
      </c>
      <c r="E87" s="59">
        <v>0</v>
      </c>
      <c r="F87" s="58">
        <v>0</v>
      </c>
      <c r="G87" s="51">
        <v>0</v>
      </c>
      <c r="H87" s="51">
        <v>0</v>
      </c>
      <c r="I87" s="59">
        <v>0</v>
      </c>
      <c r="J87" s="58">
        <v>0</v>
      </c>
      <c r="K87" s="51">
        <v>0</v>
      </c>
      <c r="L87" s="51">
        <v>0</v>
      </c>
      <c r="M87" s="59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8">
        <v>0</v>
      </c>
      <c r="C88" s="51">
        <v>0</v>
      </c>
      <c r="D88" s="51">
        <v>0</v>
      </c>
      <c r="E88" s="59">
        <v>0</v>
      </c>
      <c r="F88" s="58">
        <v>0</v>
      </c>
      <c r="G88" s="51">
        <v>0</v>
      </c>
      <c r="H88" s="51">
        <v>0</v>
      </c>
      <c r="I88" s="59">
        <v>0</v>
      </c>
      <c r="J88" s="58">
        <v>0</v>
      </c>
      <c r="K88" s="51">
        <v>0</v>
      </c>
      <c r="L88" s="51">
        <v>0</v>
      </c>
      <c r="M88" s="59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8">
        <v>0</v>
      </c>
      <c r="C89" s="51">
        <v>0</v>
      </c>
      <c r="D89" s="51">
        <v>0</v>
      </c>
      <c r="E89" s="61">
        <v>0</v>
      </c>
      <c r="F89" s="58">
        <v>0</v>
      </c>
      <c r="G89" s="51">
        <v>0</v>
      </c>
      <c r="H89" s="51">
        <v>0</v>
      </c>
      <c r="I89" s="61">
        <v>0</v>
      </c>
      <c r="J89" s="58">
        <v>0</v>
      </c>
      <c r="K89" s="51">
        <v>0</v>
      </c>
      <c r="L89" s="51">
        <v>0</v>
      </c>
      <c r="M89" s="61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29766.242499999997</v>
      </c>
      <c r="C94" s="28">
        <f t="shared" si="16"/>
        <v>31090.304700000001</v>
      </c>
      <c r="D94" s="28">
        <f t="shared" si="16"/>
        <v>-1324.0622000000021</v>
      </c>
      <c r="E94" s="29"/>
      <c r="F94" s="27">
        <f t="shared" ref="F94:H94" si="17">SUM(F82:F93)</f>
        <v>4412.5319</v>
      </c>
      <c r="G94" s="28">
        <f t="shared" si="17"/>
        <v>5860.3410000000003</v>
      </c>
      <c r="H94" s="28">
        <f t="shared" si="17"/>
        <v>-1447.8091000000006</v>
      </c>
      <c r="I94" s="29"/>
      <c r="J94" s="27">
        <f t="shared" ref="J94:L94" si="18">SUM(J82:J93)</f>
        <v>425.50189999999998</v>
      </c>
      <c r="K94" s="27">
        <f t="shared" si="18"/>
        <v>279.00040000000001</v>
      </c>
      <c r="L94" s="28">
        <f t="shared" si="18"/>
        <v>146.50149999999996</v>
      </c>
      <c r="M94" s="29"/>
      <c r="N94" s="27">
        <f>SUM(N82:N93)</f>
        <v>202117.76139999999</v>
      </c>
      <c r="O94" s="27">
        <f>SUM(O82:O93)</f>
        <v>187328.37640000001</v>
      </c>
      <c r="P94" s="28">
        <f>SUM(P82:P93)</f>
        <v>14789.384999999973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4" t="s">
        <v>24</v>
      </c>
      <c r="C96" s="65"/>
      <c r="D96" s="65"/>
      <c r="E96" s="66"/>
      <c r="F96" s="64" t="s">
        <v>29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1340.7031999999999</v>
      </c>
      <c r="C99" s="50">
        <v>918.83489999999995</v>
      </c>
      <c r="D99" s="50">
        <v>421.86829999999998</v>
      </c>
      <c r="E99" s="59">
        <v>156478.02919999999</v>
      </c>
      <c r="F99" s="50">
        <v>3634.1956</v>
      </c>
      <c r="G99" s="50">
        <v>3377.6187</v>
      </c>
      <c r="H99" s="50">
        <v>256.57690000000002</v>
      </c>
      <c r="I99" s="60">
        <v>124104.6054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1233.4679000000001</v>
      </c>
      <c r="C100" s="51">
        <v>764.73379999999997</v>
      </c>
      <c r="D100" s="51">
        <v>468.73410000000013</v>
      </c>
      <c r="E100" s="59">
        <v>162766.66990000001</v>
      </c>
      <c r="F100" s="51">
        <v>5687.5304999999998</v>
      </c>
      <c r="G100" s="51">
        <v>4175.0934999999999</v>
      </c>
      <c r="H100" s="51">
        <v>1512.4369999999999</v>
      </c>
      <c r="I100" s="59">
        <v>126298.20080000001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1405.8044</v>
      </c>
      <c r="C101" s="51">
        <v>750.40290000000005</v>
      </c>
      <c r="D101" s="51">
        <v>655.40149999999994</v>
      </c>
      <c r="E101" s="60">
        <v>164350.6464</v>
      </c>
      <c r="F101" s="51">
        <v>4814.8311000000003</v>
      </c>
      <c r="G101" s="51">
        <v>3012.5282999999999</v>
      </c>
      <c r="H101" s="51">
        <v>1802.3028000000004</v>
      </c>
      <c r="I101" s="59">
        <v>128889.2184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9">
        <v>0</v>
      </c>
      <c r="F102" s="51">
        <v>0</v>
      </c>
      <c r="G102" s="51">
        <v>0</v>
      </c>
      <c r="H102" s="51">
        <v>0</v>
      </c>
      <c r="I102" s="60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9">
        <v>0</v>
      </c>
      <c r="F103" s="51">
        <v>0</v>
      </c>
      <c r="G103" s="51">
        <v>0</v>
      </c>
      <c r="H103" s="51">
        <v>0</v>
      </c>
      <c r="I103" s="60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60">
        <v>0</v>
      </c>
      <c r="F104" s="51">
        <v>0</v>
      </c>
      <c r="G104" s="51">
        <v>0</v>
      </c>
      <c r="H104" s="51">
        <v>0</v>
      </c>
      <c r="I104" s="59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9">
        <v>0</v>
      </c>
      <c r="F105" s="51">
        <v>0</v>
      </c>
      <c r="G105" s="51">
        <v>0</v>
      </c>
      <c r="H105" s="51">
        <v>0</v>
      </c>
      <c r="I105" s="59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5">
        <v>0</v>
      </c>
      <c r="F110" s="52">
        <v>0</v>
      </c>
      <c r="G110" s="52">
        <v>0</v>
      </c>
      <c r="H110" s="25">
        <v>0</v>
      </c>
      <c r="I110" s="55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3979.9755</v>
      </c>
      <c r="C111" s="27">
        <f t="shared" si="19"/>
        <v>2433.9715999999999</v>
      </c>
      <c r="D111" s="28">
        <f>SUM(D99:D110)</f>
        <v>1546.0039000000002</v>
      </c>
      <c r="E111" s="27"/>
      <c r="F111" s="27">
        <f t="shared" si="19"/>
        <v>14136.557199999999</v>
      </c>
      <c r="G111" s="27">
        <f t="shared" si="19"/>
        <v>10565.2405</v>
      </c>
      <c r="H111" s="28">
        <f>SUM(H99:H110)</f>
        <v>3571.3167000000003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D44:D49">
    <cfRule type="cellIs" dxfId="5" priority="6" stopIfTrue="1" operator="lessThan">
      <formula>0</formula>
    </cfRule>
  </conditionalFormatting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2019</vt:lpstr>
      <vt:lpstr>'Fonder 2019'!Utskriftsområde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2018-08-13T13:44:05Z</cp:lastPrinted>
  <dcterms:created xsi:type="dcterms:W3CDTF">2010-02-10T19:11:15Z</dcterms:created>
  <dcterms:modified xsi:type="dcterms:W3CDTF">2019-04-09T08:22:12Z</dcterms:modified>
</cp:coreProperties>
</file>