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Hemsida\Statistik\Månadsstat\"/>
    </mc:Choice>
  </mc:AlternateContent>
  <bookViews>
    <workbookView xWindow="0" yWindow="0" windowWidth="25200" windowHeight="11385"/>
  </bookViews>
  <sheets>
    <sheet name="Fonder 2018" sheetId="1" r:id="rId1"/>
  </sheets>
  <definedNames>
    <definedName name="_xlnm.Print_Area" localSheetId="0">'Fonder 2018'!$A$1:$Q$161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<sst xmlns="http://schemas.openxmlformats.org/spreadsheetml/2006/main" count="191" uniqueCount="33">
  <si>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</si>
  <si>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</si>
  <si>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</si>
  <si>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</si>
  <si>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</si>
  <si>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</si>
  <si>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</si>
  <si>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</si>
  <si>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</si>
  <si>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</si>
  <si>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</si>
  <si>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</si>
  <si>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</si>
  <si>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</si>
  <si>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</si>
  <si>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</si>
  <si>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</si>
  <si>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</si>
  <si>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</si>
  <si>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</si>
  <si>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</si>
  <si>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</si>
  <si>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</si>
  <si>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</si>
  <si>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</si>
  <si>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</si>
  <si>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</si>
  <si>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NYSPARANDE I FONDER OCH FONDFÖRMÖGENHET 2018 (MSEK)</t>
  </si>
  <si>
    <t>NYSPARANDE I FONDER OCH FONDFÖRMÖGENHET EXKLUSIVE PPM 2018 (MSEK)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</si>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</sst>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1" fillId="0" borderId="16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504825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R113"/>
  <sheetViews>
    <sheetView tabSelected="1" zoomScaleNormal="100" workbookViewId="0">
      <selection activeCell="K4" sqref="K4"/>
    </sheetView>
  </sheetViews>
  <sheetFormatPr defaultRowHeight="10.5" x14ac:dyDescent="0.15"/>
  <cols>
    <col min="1" max="1" width="9.140625" style="1"/>
    <col min="2" max="4" width="8.140625" style="1" customWidth="1"/>
    <col min="5" max="5" width="9.140625" style="1"/>
    <col min="6" max="8" width="8.140625" style="1" customWidth="1"/>
    <col min="9" max="9" width="9.140625" style="1"/>
    <col min="10" max="11" width="8.42578125" style="1" bestFit="1" customWidth="1"/>
    <col min="12" max="12" width="8" style="1" customWidth="1"/>
    <col min="13" max="16" width="9.140625" style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27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29</v>
      </c>
      <c r="K8" s="65" t="s">
        <v>2</v>
      </c>
      <c r="L8" s="65"/>
      <c r="M8" s="66"/>
      <c r="R8" s="62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2"/>
    </row>
    <row r="10" spans="1:18" x14ac:dyDescent="0.15">
      <c r="A10" s="14" t="s">
        <v>7</v>
      </c>
      <c r="B10" s="56">
        <v>43883.337800000001</v>
      </c>
      <c r="C10" s="50">
        <v>31930.132900000001</v>
      </c>
      <c r="D10" s="50">
        <v>11953.204900000001</v>
      </c>
      <c r="E10" s="57">
        <v>2411344.1349999998</v>
      </c>
      <c r="F10" s="56">
        <v>12261.765100000001</v>
      </c>
      <c r="G10" s="50">
        <v>10195.3842</v>
      </c>
      <c r="H10" s="50">
        <v>2066.3809000000001</v>
      </c>
      <c r="I10" s="57">
        <v>1000136.8685</v>
      </c>
      <c r="J10" s="56">
        <v>7653.3122000000003</v>
      </c>
      <c r="K10" s="50">
        <v>9124.2392999999993</v>
      </c>
      <c r="L10" s="50">
        <v>-1470.927099999999</v>
      </c>
      <c r="M10" s="57">
        <v>388469.83049999998</v>
      </c>
      <c r="R10" s="62"/>
    </row>
    <row r="11" spans="1:18" x14ac:dyDescent="0.15">
      <c r="A11" s="15" t="s">
        <v>8</v>
      </c>
      <c r="B11" s="58">
        <v>39439.625200000002</v>
      </c>
      <c r="C11" s="51">
        <v>47683.146099999998</v>
      </c>
      <c r="D11" s="51">
        <v>-8243.5208999999959</v>
      </c>
      <c r="E11" s="59">
        <v>2423683.7853999999</v>
      </c>
      <c r="F11" s="58">
        <v>12077.852800000001</v>
      </c>
      <c r="G11" s="51">
        <v>11526.5556</v>
      </c>
      <c r="H11" s="51">
        <v>551.29720000000088</v>
      </c>
      <c r="I11" s="59">
        <v>1006439.4351</v>
      </c>
      <c r="J11" s="58">
        <v>13828.400600000001</v>
      </c>
      <c r="K11" s="51">
        <v>12680.635399999999</v>
      </c>
      <c r="L11" s="51">
        <v>1147.7652000000016</v>
      </c>
      <c r="M11" s="59">
        <v>388289.26640000002</v>
      </c>
      <c r="R11" s="62"/>
    </row>
    <row r="12" spans="1:18" x14ac:dyDescent="0.15">
      <c r="A12" s="15" t="s">
        <v>9</v>
      </c>
      <c r="B12" s="58">
        <v>33205.160799999998</v>
      </c>
      <c r="C12" s="51">
        <v>37726.957600000002</v>
      </c>
      <c r="D12" s="51">
        <v>-4521.7968000000037</v>
      </c>
      <c r="E12" s="59">
        <v>2372065.9944000002</v>
      </c>
      <c r="F12" s="58">
        <v>11557.016900000001</v>
      </c>
      <c r="G12" s="51">
        <v>10194.8959</v>
      </c>
      <c r="H12" s="51">
        <v>1362.121000000001</v>
      </c>
      <c r="I12" s="59">
        <v>994737.20440000005</v>
      </c>
      <c r="J12" s="58">
        <v>11218.2448</v>
      </c>
      <c r="K12" s="51">
        <v>9803.9624000000003</v>
      </c>
      <c r="L12" s="51">
        <v>1414.2824000000001</v>
      </c>
      <c r="M12" s="59">
        <v>389607.75140000001</v>
      </c>
      <c r="R12" s="62"/>
    </row>
    <row r="13" spans="1:18" x14ac:dyDescent="0.15">
      <c r="A13" s="15" t="s">
        <v>10</v>
      </c>
      <c r="B13" s="58">
        <v>36155.512799999997</v>
      </c>
      <c r="C13" s="51">
        <v>36570.6037</v>
      </c>
      <c r="D13" s="51">
        <v>-415.09090000000288</v>
      </c>
      <c r="E13" s="59">
        <v>2489132.1708</v>
      </c>
      <c r="F13" s="58">
        <v>12449.042799999999</v>
      </c>
      <c r="G13" s="51">
        <v>9659.2893999999997</v>
      </c>
      <c r="H13" s="51">
        <v>2789.7533999999996</v>
      </c>
      <c r="I13" s="59">
        <v>1028717.7500999999</v>
      </c>
      <c r="J13" s="58">
        <v>11036.870699999999</v>
      </c>
      <c r="K13" s="51">
        <v>9870.6124</v>
      </c>
      <c r="L13" s="51">
        <v>1166.2582999999995</v>
      </c>
      <c r="M13" s="59">
        <v>393574.01020000002</v>
      </c>
      <c r="R13" s="62"/>
    </row>
    <row r="14" spans="1:18" x14ac:dyDescent="0.15">
      <c r="A14" s="15" t="s">
        <v>11</v>
      </c>
      <c r="B14" s="58">
        <v>45796.368900000001</v>
      </c>
      <c r="C14" s="51">
        <v>38769.941400000003</v>
      </c>
      <c r="D14" s="51">
        <v>7026.427499999998</v>
      </c>
      <c r="E14" s="60">
        <v>2520617.3609000002</v>
      </c>
      <c r="F14" s="58">
        <v>13347.6379</v>
      </c>
      <c r="G14" s="51">
        <v>9622.2612000000008</v>
      </c>
      <c r="H14" s="51">
        <v>3725.3766999999989</v>
      </c>
      <c r="I14" s="60">
        <v>1035628.0441000001</v>
      </c>
      <c r="J14" s="58">
        <v>10325.7029</v>
      </c>
      <c r="K14" s="51">
        <v>10302.829299999999</v>
      </c>
      <c r="L14" s="51">
        <v>22.873600000000806</v>
      </c>
      <c r="M14" s="60">
        <v>392933.2977</v>
      </c>
      <c r="R14" s="62"/>
    </row>
    <row r="15" spans="1:18" x14ac:dyDescent="0.15">
      <c r="A15" s="15" t="s">
        <v>12</v>
      </c>
      <c r="B15" s="58">
        <v>46771.773000000001</v>
      </c>
      <c r="C15" s="51">
        <v>50546.297100000003</v>
      </c>
      <c r="D15" s="51">
        <v>-3774.5241000000024</v>
      </c>
      <c r="E15" s="59">
        <v>2520357.9967999998</v>
      </c>
      <c r="F15" s="58">
        <v>11149.7899</v>
      </c>
      <c r="G15" s="51">
        <v>11654.3048</v>
      </c>
      <c r="H15" s="51">
        <v>-504.51490000000013</v>
      </c>
      <c r="I15" s="59">
        <v>1036045.9221</v>
      </c>
      <c r="J15" s="58">
        <v>9996.6420999999991</v>
      </c>
      <c r="K15" s="51">
        <v>8471.1854999999996</v>
      </c>
      <c r="L15" s="51">
        <v>1525.4565999999995</v>
      </c>
      <c r="M15" s="59">
        <v>393904.00630000001</v>
      </c>
    </row>
    <row r="16" spans="1:18" x14ac:dyDescent="0.15">
      <c r="A16" s="15" t="s">
        <v>13</v>
      </c>
      <c r="B16" s="58">
        <v>29306.919900000001</v>
      </c>
      <c r="C16" s="51">
        <v>25508.949199999999</v>
      </c>
      <c r="D16" s="51">
        <v>3797.9707000000017</v>
      </c>
      <c r="E16" s="59">
        <v>2563627.5707</v>
      </c>
      <c r="F16" s="58">
        <v>8803.7093000000004</v>
      </c>
      <c r="G16" s="51">
        <v>6609.7376000000004</v>
      </c>
      <c r="H16" s="51">
        <v>2193.9717000000001</v>
      </c>
      <c r="I16" s="59">
        <v>1047064.2396</v>
      </c>
      <c r="J16" s="58">
        <v>10759.4141</v>
      </c>
      <c r="K16" s="51">
        <v>6241.8481000000002</v>
      </c>
      <c r="L16" s="51">
        <v>4517.5659999999998</v>
      </c>
      <c r="M16" s="59">
        <v>398053.21769999998</v>
      </c>
    </row>
    <row r="17" spans="1:17" x14ac:dyDescent="0.15">
      <c r="A17" s="15" t="s">
        <v>14</v>
      </c>
      <c r="B17" s="16">
        <v>35188.591899999999</v>
      </c>
      <c r="C17" s="17">
        <v>32140.899300000001</v>
      </c>
      <c r="D17" s="17">
        <v>3047.6925999999985</v>
      </c>
      <c r="E17" s="20">
        <v>2664546.9221000001</v>
      </c>
      <c r="F17" s="16">
        <v>10231.3014</v>
      </c>
      <c r="G17" s="17">
        <v>7832.6867000000002</v>
      </c>
      <c r="H17" s="17">
        <v>2398.6147000000001</v>
      </c>
      <c r="I17" s="20">
        <v>1075912.9421999999</v>
      </c>
      <c r="J17" s="16">
        <v>10414.5627</v>
      </c>
      <c r="K17" s="17">
        <v>7924.1368000000002</v>
      </c>
      <c r="L17" s="17">
        <v>2490.4259000000002</v>
      </c>
      <c r="M17" s="20">
        <v>400463.53240000003</v>
      </c>
    </row>
    <row r="18" spans="1:17" x14ac:dyDescent="0.15">
      <c r="A18" s="15" t="s">
        <v>15</v>
      </c>
      <c r="B18" s="16">
        <v>28379.277099999999</v>
      </c>
      <c r="C18" s="17">
        <v>31088.866900000001</v>
      </c>
      <c r="D18" s="17">
        <v>-2709.5898000000016</v>
      </c>
      <c r="E18" s="20">
        <v>2618812.9216999998</v>
      </c>
      <c r="F18" s="16">
        <v>11383.4166</v>
      </c>
      <c r="G18" s="17">
        <v>11051.7497</v>
      </c>
      <c r="H18" s="17">
        <v>331.66690000000017</v>
      </c>
      <c r="I18" s="20">
        <v>1063366.4653</v>
      </c>
      <c r="J18" s="16">
        <v>7796.1625000000004</v>
      </c>
      <c r="K18" s="17">
        <v>8559.9110999999994</v>
      </c>
      <c r="L18" s="17">
        <v>-763.74859999999899</v>
      </c>
      <c r="M18" s="18">
        <v>405611.64319999999</v>
      </c>
    </row>
    <row r="19" spans="1:17" x14ac:dyDescent="0.15">
      <c r="A19" s="15" t="s">
        <v>16</v>
      </c>
      <c r="B19" s="21">
        <v>39182.529900000001</v>
      </c>
      <c r="C19" s="17">
        <v>60569.532800000001</v>
      </c>
      <c r="D19" s="17">
        <v>-21387.002899999999</v>
      </c>
      <c r="E19" s="16">
        <v>2435244.9193000002</v>
      </c>
      <c r="F19" s="21">
        <v>15439.213</v>
      </c>
      <c r="G19" s="17">
        <v>15126.5092</v>
      </c>
      <c r="H19" s="17">
        <v>312.70379999999932</v>
      </c>
      <c r="I19" s="16">
        <v>1022248.3387</v>
      </c>
      <c r="J19" s="21">
        <v>12792.4704</v>
      </c>
      <c r="K19" s="17">
        <v>14130.4818</v>
      </c>
      <c r="L19" s="17">
        <v>-1338.0113999999994</v>
      </c>
      <c r="M19" s="20">
        <v>404247.95480000001</v>
      </c>
    </row>
    <row r="20" spans="1:17" x14ac:dyDescent="0.15">
      <c r="A20" s="15" t="s">
        <v>17</v>
      </c>
      <c r="B20" s="21">
        <v>31526.099699999999</v>
      </c>
      <c r="C20" s="17">
        <v>38442.897900000004</v>
      </c>
      <c r="D20" s="17">
        <v>-6916.7982000000047</v>
      </c>
      <c r="E20" s="16">
        <v>2429217.4385000002</v>
      </c>
      <c r="F20" s="21">
        <v>11296.125899999999</v>
      </c>
      <c r="G20" s="17">
        <v>10494.194100000001</v>
      </c>
      <c r="H20" s="17">
        <v>801.93179999999847</v>
      </c>
      <c r="I20" s="16">
        <v>1022689.0225</v>
      </c>
      <c r="J20" s="21">
        <v>11502.4949</v>
      </c>
      <c r="K20" s="17">
        <v>13368.266100000001</v>
      </c>
      <c r="L20" s="17">
        <v>-1865.771200000001</v>
      </c>
      <c r="M20" s="18">
        <v>402424.97619999998</v>
      </c>
    </row>
    <row r="21" spans="1:17" x14ac:dyDescent="0.15">
      <c r="A21" s="22" t="s">
        <v>18</v>
      </c>
      <c r="B21" s="23">
        <v>53808.327400000002</v>
      </c>
      <c r="C21" s="24">
        <v>38513.022400000002</v>
      </c>
      <c r="D21" s="25">
        <v>15295.305</v>
      </c>
      <c r="E21" s="26">
        <v>2258083.2519999999</v>
      </c>
      <c r="F21" s="23">
        <v>20699.059099999999</v>
      </c>
      <c r="G21" s="24">
        <v>12131.617899999999</v>
      </c>
      <c r="H21" s="25">
        <v>8567.4411999999993</v>
      </c>
      <c r="I21" s="26">
        <v>983078.23089999997</v>
      </c>
      <c r="J21" s="23">
        <v>16818.381799999999</v>
      </c>
      <c r="K21" s="24">
        <v>11036.3959</v>
      </c>
      <c r="L21" s="25">
        <v>5781.9858999999997</v>
      </c>
      <c r="M21" s="26">
        <v>407767.90389999998</v>
      </c>
    </row>
    <row r="22" spans="1:17" ht="15" customHeight="1" x14ac:dyDescent="0.15">
      <c r="A22" s="7" t="s">
        <v>19</v>
      </c>
      <c r="B22" s="27">
        <f t="shared" ref="B22:L22" si="0">SUM(B10:B21)</f>
        <v>462643.52440000005</v>
      </c>
      <c r="C22" s="28">
        <f t="shared" si="0"/>
        <v>469491.24729999999</v>
      </c>
      <c r="D22" s="28">
        <f t="shared" si="0"/>
        <v>-6847.7229000000116</v>
      </c>
      <c r="E22" s="29"/>
      <c r="F22" s="27">
        <f t="shared" si="0"/>
        <v>150695.9307</v>
      </c>
      <c r="G22" s="28">
        <f t="shared" si="0"/>
        <v>126099.18629999999</v>
      </c>
      <c r="H22" s="28">
        <f t="shared" si="0"/>
        <v>24596.744399999996</v>
      </c>
      <c r="I22" s="29"/>
      <c r="J22" s="27">
        <f t="shared" si="0"/>
        <v>134142.65969999999</v>
      </c>
      <c r="K22" s="28">
        <f t="shared" si="0"/>
        <v>121514.50409999999</v>
      </c>
      <c r="L22" s="28">
        <f t="shared" si="0"/>
        <v>12628.155600000002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4" t="s">
        <v>30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6">
        <v>4953.7551999999996</v>
      </c>
      <c r="C26" s="50">
        <v>8231.9820999999993</v>
      </c>
      <c r="D26" s="50">
        <v>-3278.2268999999997</v>
      </c>
      <c r="E26" s="57">
        <v>203479.87280000001</v>
      </c>
      <c r="F26" s="56">
        <v>2471.6983</v>
      </c>
      <c r="G26" s="50">
        <v>3189.4773</v>
      </c>
      <c r="H26" s="50">
        <v>-717.779</v>
      </c>
      <c r="I26" s="57">
        <v>51383.906999999999</v>
      </c>
      <c r="J26" s="56">
        <v>346.83929999999998</v>
      </c>
      <c r="K26" s="50">
        <v>113.57080000000001</v>
      </c>
      <c r="L26" s="50">
        <v>233.26849999999996</v>
      </c>
      <c r="M26" s="57">
        <v>19541.432700000001</v>
      </c>
      <c r="N26" s="32">
        <f>B10+F10+J10+B26+F26+J26</f>
        <v>71570.707900000009</v>
      </c>
      <c r="O26" s="33">
        <f t="shared" ref="O26:O37" si="1">C10+G10+K10+C26+G26+K26</f>
        <v>62784.786599999999</v>
      </c>
      <c r="P26" s="33">
        <f>+N26-O26</f>
        <v>8785.9213000000091</v>
      </c>
      <c r="Q26" s="34">
        <f>E10+I10+M10+E26+I26+M26</f>
        <v>4074356.0464999997</v>
      </c>
    </row>
    <row r="27" spans="1:17" x14ac:dyDescent="0.15">
      <c r="A27" s="15" t="s">
        <v>8</v>
      </c>
      <c r="B27" s="58">
        <v>14332.584800000001</v>
      </c>
      <c r="C27" s="51">
        <v>11730.352000000001</v>
      </c>
      <c r="D27" s="51">
        <v>2602.2327999999998</v>
      </c>
      <c r="E27" s="59">
        <v>206090.8248</v>
      </c>
      <c r="F27" s="58">
        <v>4075.6127000000001</v>
      </c>
      <c r="G27" s="51">
        <v>1363.5728999999999</v>
      </c>
      <c r="H27" s="51">
        <v>2712.0398000000005</v>
      </c>
      <c r="I27" s="59">
        <v>53650.387699999999</v>
      </c>
      <c r="J27" s="58">
        <v>207.6737</v>
      </c>
      <c r="K27" s="51">
        <v>172.99039999999999</v>
      </c>
      <c r="L27" s="51">
        <v>34.683300000000003</v>
      </c>
      <c r="M27" s="59">
        <v>19411.9411</v>
      </c>
      <c r="N27" s="35">
        <f t="shared" ref="N27:N37" si="2">B11+F11+J11+B27+F27+J27</f>
        <v>83961.749800000005</v>
      </c>
      <c r="O27" s="36">
        <f t="shared" si="1"/>
        <v>85157.252399999998</v>
      </c>
      <c r="P27" s="36">
        <f t="shared" ref="P27:P37" si="3">+N27-O27</f>
        <v>-1195.5025999999925</v>
      </c>
      <c r="Q27" s="37">
        <f t="shared" ref="Q27:Q37" si="4">E11+I11+M11+E27+I27+M27</f>
        <v>4097565.6404999997</v>
      </c>
    </row>
    <row r="28" spans="1:17" x14ac:dyDescent="0.15">
      <c r="A28" s="15" t="s">
        <v>9</v>
      </c>
      <c r="B28" s="58">
        <v>9365.2721999999994</v>
      </c>
      <c r="C28" s="51">
        <v>7877.0387000000001</v>
      </c>
      <c r="D28" s="51">
        <v>1488.2334999999994</v>
      </c>
      <c r="E28" s="59">
        <v>207384.33689999999</v>
      </c>
      <c r="F28" s="58">
        <v>2607.1273000000001</v>
      </c>
      <c r="G28" s="51">
        <v>2007.6617000000001</v>
      </c>
      <c r="H28" s="51">
        <v>599.46559999999999</v>
      </c>
      <c r="I28" s="59">
        <v>54899.694499999998</v>
      </c>
      <c r="J28" s="58">
        <v>228.07490000000001</v>
      </c>
      <c r="K28" s="51">
        <v>105.4649</v>
      </c>
      <c r="L28" s="51">
        <v>122.61000000000001</v>
      </c>
      <c r="M28" s="59">
        <v>19147.487799999999</v>
      </c>
      <c r="N28" s="35">
        <f t="shared" si="2"/>
        <v>68180.896900000007</v>
      </c>
      <c r="O28" s="36">
        <f t="shared" si="1"/>
        <v>67715.981200000009</v>
      </c>
      <c r="P28" s="36">
        <f t="shared" si="3"/>
        <v>464.91569999999774</v>
      </c>
      <c r="Q28" s="37">
        <f t="shared" si="4"/>
        <v>4037842.4694000003</v>
      </c>
    </row>
    <row r="29" spans="1:17" x14ac:dyDescent="0.15">
      <c r="A29" s="15" t="s">
        <v>10</v>
      </c>
      <c r="B29" s="58">
        <v>5956.5104000000001</v>
      </c>
      <c r="C29" s="51">
        <v>6315.5600999999997</v>
      </c>
      <c r="D29" s="51">
        <v>-359.04969999999958</v>
      </c>
      <c r="E29" s="59">
        <v>206932.9552</v>
      </c>
      <c r="F29" s="58">
        <v>2637.3825000000002</v>
      </c>
      <c r="G29" s="51">
        <v>1589.5174</v>
      </c>
      <c r="H29" s="51">
        <v>1047.8651000000002</v>
      </c>
      <c r="I29" s="59">
        <v>55948.898399999998</v>
      </c>
      <c r="J29" s="58">
        <v>475.6986</v>
      </c>
      <c r="K29" s="51">
        <v>494.2688</v>
      </c>
      <c r="L29" s="51">
        <v>-18.5702</v>
      </c>
      <c r="M29" s="59">
        <v>19493.887299999999</v>
      </c>
      <c r="N29" s="35">
        <f t="shared" si="2"/>
        <v>68711.017800000001</v>
      </c>
      <c r="O29" s="36">
        <f t="shared" si="1"/>
        <v>64499.851799999997</v>
      </c>
      <c r="P29" s="36">
        <f t="shared" si="3"/>
        <v>4211.1660000000047</v>
      </c>
      <c r="Q29" s="37">
        <f t="shared" si="4"/>
        <v>4193799.6719999998</v>
      </c>
    </row>
    <row r="30" spans="1:17" x14ac:dyDescent="0.15">
      <c r="A30" s="15" t="s">
        <v>11</v>
      </c>
      <c r="B30" s="58">
        <v>7781.7105000000001</v>
      </c>
      <c r="C30" s="51">
        <v>8342.0985999999994</v>
      </c>
      <c r="D30" s="51">
        <v>-560.38809999999921</v>
      </c>
      <c r="E30" s="60">
        <v>205993.62909999999</v>
      </c>
      <c r="F30" s="58">
        <v>4248.0955999999996</v>
      </c>
      <c r="G30" s="51">
        <v>7525.1594999999998</v>
      </c>
      <c r="H30" s="51">
        <v>-3277.0639000000001</v>
      </c>
      <c r="I30" s="60">
        <v>58491.3986</v>
      </c>
      <c r="J30" s="58">
        <v>444.20859999999999</v>
      </c>
      <c r="K30" s="51">
        <v>167.9254</v>
      </c>
      <c r="L30" s="51">
        <v>276.28319999999997</v>
      </c>
      <c r="M30" s="60">
        <v>19658.781800000001</v>
      </c>
      <c r="N30" s="35">
        <f t="shared" si="2"/>
        <v>81943.724400000006</v>
      </c>
      <c r="O30" s="36">
        <f t="shared" si="1"/>
        <v>74730.215399999986</v>
      </c>
      <c r="P30" s="36">
        <f t="shared" si="3"/>
        <v>7213.50900000002</v>
      </c>
      <c r="Q30" s="38">
        <f t="shared" si="4"/>
        <v>4233322.5122000007</v>
      </c>
    </row>
    <row r="31" spans="1:17" x14ac:dyDescent="0.15">
      <c r="A31" s="15" t="s">
        <v>12</v>
      </c>
      <c r="B31" s="58">
        <v>8552.0112000000008</v>
      </c>
      <c r="C31" s="51">
        <v>5815.8406999999997</v>
      </c>
      <c r="D31" s="51">
        <v>2736.1705000000011</v>
      </c>
      <c r="E31" s="59">
        <v>208540.8634</v>
      </c>
      <c r="F31" s="58">
        <v>3164.4140000000002</v>
      </c>
      <c r="G31" s="51">
        <v>1425.5449000000001</v>
      </c>
      <c r="H31" s="51">
        <v>1738.8691000000001</v>
      </c>
      <c r="I31" s="59">
        <v>60180.925799999997</v>
      </c>
      <c r="J31" s="58">
        <v>437.79919999999998</v>
      </c>
      <c r="K31" s="51">
        <v>367.20420000000001</v>
      </c>
      <c r="L31" s="51">
        <v>70.59499999999997</v>
      </c>
      <c r="M31" s="59">
        <v>19397.131000000001</v>
      </c>
      <c r="N31" s="35">
        <f t="shared" si="2"/>
        <v>80072.429399999994</v>
      </c>
      <c r="O31" s="36">
        <f t="shared" si="1"/>
        <v>78280.377199999988</v>
      </c>
      <c r="P31" s="36">
        <f t="shared" si="3"/>
        <v>1792.0522000000055</v>
      </c>
      <c r="Q31" s="37">
        <f t="shared" si="4"/>
        <v>4238426.8454</v>
      </c>
    </row>
    <row r="32" spans="1:17" x14ac:dyDescent="0.15">
      <c r="A32" s="15" t="s">
        <v>13</v>
      </c>
      <c r="B32" s="58">
        <v>8943.6893</v>
      </c>
      <c r="C32" s="51">
        <v>4015.5482999999999</v>
      </c>
      <c r="D32" s="51">
        <v>4928.1409999999996</v>
      </c>
      <c r="E32" s="59">
        <v>213878.81959999999</v>
      </c>
      <c r="F32" s="58">
        <v>1515.6659</v>
      </c>
      <c r="G32" s="51">
        <v>1306.4087999999999</v>
      </c>
      <c r="H32" s="51">
        <v>209.25710000000004</v>
      </c>
      <c r="I32" s="59">
        <v>60394.306499999999</v>
      </c>
      <c r="J32" s="58">
        <v>684.83690000000001</v>
      </c>
      <c r="K32" s="51">
        <v>103.9562</v>
      </c>
      <c r="L32" s="51">
        <v>580.88070000000005</v>
      </c>
      <c r="M32" s="59">
        <v>20369.6263</v>
      </c>
      <c r="N32" s="35">
        <f t="shared" si="2"/>
        <v>60014.235400000005</v>
      </c>
      <c r="O32" s="36">
        <f t="shared" si="1"/>
        <v>43786.448199999999</v>
      </c>
      <c r="P32" s="36">
        <f t="shared" si="3"/>
        <v>16227.787200000006</v>
      </c>
      <c r="Q32" s="37">
        <f t="shared" si="4"/>
        <v>4303387.7803999996</v>
      </c>
    </row>
    <row r="33" spans="1:17" x14ac:dyDescent="0.15">
      <c r="A33" s="15" t="s">
        <v>14</v>
      </c>
      <c r="B33" s="16">
        <v>5276.0599000000002</v>
      </c>
      <c r="C33" s="17">
        <v>7236.5060999999996</v>
      </c>
      <c r="D33" s="17">
        <v>-1960.4461999999994</v>
      </c>
      <c r="E33" s="20">
        <v>212061.33559999999</v>
      </c>
      <c r="F33" s="16">
        <v>1257.5841</v>
      </c>
      <c r="G33" s="17">
        <v>2696.1666</v>
      </c>
      <c r="H33" s="17">
        <v>-1438.5825</v>
      </c>
      <c r="I33" s="20">
        <v>59806.893799999998</v>
      </c>
      <c r="J33" s="16">
        <v>84.452200000000005</v>
      </c>
      <c r="K33" s="17">
        <v>97.990099999999998</v>
      </c>
      <c r="L33" s="17">
        <v>-13.537899999999993</v>
      </c>
      <c r="M33" s="20">
        <v>20795.537</v>
      </c>
      <c r="N33" s="35">
        <f t="shared" si="2"/>
        <v>62452.552199999998</v>
      </c>
      <c r="O33" s="36">
        <f t="shared" si="1"/>
        <v>57928.385600000001</v>
      </c>
      <c r="P33" s="36">
        <f>+N33-O33</f>
        <v>4524.1665999999968</v>
      </c>
      <c r="Q33" s="39">
        <f t="shared" si="4"/>
        <v>4433587.1630999995</v>
      </c>
    </row>
    <row r="34" spans="1:17" x14ac:dyDescent="0.15">
      <c r="A34" s="15" t="s">
        <v>15</v>
      </c>
      <c r="B34" s="16">
        <v>10150.2328</v>
      </c>
      <c r="C34" s="17">
        <v>9796.3004000000001</v>
      </c>
      <c r="D34" s="17">
        <v>353.93239999999969</v>
      </c>
      <c r="E34" s="20">
        <v>236625.56820000001</v>
      </c>
      <c r="F34" s="16">
        <v>1124.0503000000001</v>
      </c>
      <c r="G34" s="17">
        <v>1559.4319</v>
      </c>
      <c r="H34" s="17">
        <v>-435.38159999999993</v>
      </c>
      <c r="I34" s="20">
        <v>59317.303599999999</v>
      </c>
      <c r="J34" s="16">
        <v>331.28719999999998</v>
      </c>
      <c r="K34" s="17">
        <v>90.564800000000005</v>
      </c>
      <c r="L34" s="17">
        <v>240.72239999999999</v>
      </c>
      <c r="M34" s="20">
        <v>20829.641299999999</v>
      </c>
      <c r="N34" s="35">
        <f t="shared" si="2"/>
        <v>59164.426500000001</v>
      </c>
      <c r="O34" s="36">
        <f t="shared" si="1"/>
        <v>62146.824800000002</v>
      </c>
      <c r="P34" s="36">
        <f t="shared" si="3"/>
        <v>-2982.3983000000007</v>
      </c>
      <c r="Q34" s="37">
        <f t="shared" si="4"/>
        <v>4404563.5433</v>
      </c>
    </row>
    <row r="35" spans="1:17" x14ac:dyDescent="0.15">
      <c r="A35" s="15" t="s">
        <v>16</v>
      </c>
      <c r="B35" s="21">
        <v>23170.118699999999</v>
      </c>
      <c r="C35" s="17">
        <v>8418.1067000000003</v>
      </c>
      <c r="D35" s="17">
        <v>14752.011999999999</v>
      </c>
      <c r="E35" s="18">
        <v>251187.94089999999</v>
      </c>
      <c r="F35" s="21">
        <v>1392.5811000000001</v>
      </c>
      <c r="G35" s="17">
        <v>2945.5117</v>
      </c>
      <c r="H35" s="17">
        <v>-1552.9305999999999</v>
      </c>
      <c r="I35" s="16">
        <v>56893.975200000001</v>
      </c>
      <c r="J35" s="21">
        <v>236.4117</v>
      </c>
      <c r="K35" s="17">
        <v>122.2478</v>
      </c>
      <c r="L35" s="17">
        <v>114.1639</v>
      </c>
      <c r="M35" s="16">
        <v>20644.450799999999</v>
      </c>
      <c r="N35" s="40">
        <f t="shared" si="2"/>
        <v>92213.324799999988</v>
      </c>
      <c r="O35" s="36">
        <f t="shared" si="1"/>
        <v>101312.39</v>
      </c>
      <c r="P35" s="36">
        <f t="shared" si="3"/>
        <v>-9099.0652000000118</v>
      </c>
      <c r="Q35" s="39">
        <f>E19+I19+M19+E35+I35+M35</f>
        <v>4190467.5797000006</v>
      </c>
    </row>
    <row r="36" spans="1:17" x14ac:dyDescent="0.15">
      <c r="A36" s="15" t="s">
        <v>17</v>
      </c>
      <c r="B36" s="21">
        <v>12037.903899999999</v>
      </c>
      <c r="C36" s="17">
        <v>8329.4022000000004</v>
      </c>
      <c r="D36" s="17">
        <v>3708.5016999999989</v>
      </c>
      <c r="E36" s="20">
        <v>255308.8235</v>
      </c>
      <c r="F36" s="21">
        <v>1766.3296</v>
      </c>
      <c r="G36" s="17">
        <v>2948.9591999999998</v>
      </c>
      <c r="H36" s="17">
        <v>-1182.6295999999998</v>
      </c>
      <c r="I36" s="16">
        <v>55737.049299999999</v>
      </c>
      <c r="J36" s="21">
        <v>219.5351</v>
      </c>
      <c r="K36" s="17">
        <v>126.3814</v>
      </c>
      <c r="L36" s="17">
        <v>93.153700000000001</v>
      </c>
      <c r="M36" s="16">
        <v>20530.865900000001</v>
      </c>
      <c r="N36" s="40">
        <f t="shared" si="2"/>
        <v>68348.489099999992</v>
      </c>
      <c r="O36" s="36">
        <f t="shared" si="1"/>
        <v>73710.100900000005</v>
      </c>
      <c r="P36" s="36">
        <f t="shared" si="3"/>
        <v>-5361.6118000000133</v>
      </c>
      <c r="Q36" s="37">
        <f t="shared" si="4"/>
        <v>4185908.1759000001</v>
      </c>
    </row>
    <row r="37" spans="1:17" x14ac:dyDescent="0.15">
      <c r="A37" s="22" t="s">
        <v>18</v>
      </c>
      <c r="B37" s="23">
        <v>15881.5517</v>
      </c>
      <c r="C37" s="24">
        <v>14568.5705</v>
      </c>
      <c r="D37" s="25">
        <v>1312.9812000000002</v>
      </c>
      <c r="E37" s="26">
        <v>255603.70689999999</v>
      </c>
      <c r="F37" s="23">
        <v>1506.0519999999999</v>
      </c>
      <c r="G37" s="24">
        <v>2978.0102000000002</v>
      </c>
      <c r="H37" s="25">
        <v>-1471.9582000000003</v>
      </c>
      <c r="I37" s="26">
        <v>53609.915999999997</v>
      </c>
      <c r="J37" s="23">
        <v>417.69880000000001</v>
      </c>
      <c r="K37" s="24">
        <v>73.954700000000003</v>
      </c>
      <c r="L37" s="25">
        <v>343.7441</v>
      </c>
      <c r="M37" s="26">
        <v>20315.137299999999</v>
      </c>
      <c r="N37" s="41">
        <f t="shared" si="2"/>
        <v>109131.07079999999</v>
      </c>
      <c r="O37" s="28">
        <f t="shared" si="1"/>
        <v>79301.57160000001</v>
      </c>
      <c r="P37" s="42">
        <f t="shared" si="3"/>
        <v>29829.499199999977</v>
      </c>
      <c r="Q37" s="43">
        <f t="shared" si="4"/>
        <v>3978458.1469999999</v>
      </c>
    </row>
    <row r="38" spans="1:17" ht="15" customHeight="1" x14ac:dyDescent="0.15">
      <c r="A38" s="7" t="s">
        <v>19</v>
      </c>
      <c r="B38" s="27">
        <f t="shared" ref="B38:D38" si="5">SUM(B26:B37)</f>
        <v>126401.40060000001</v>
      </c>
      <c r="C38" s="28">
        <f t="shared" si="5"/>
        <v>100677.3064</v>
      </c>
      <c r="D38" s="28">
        <f t="shared" si="5"/>
        <v>25724.0942</v>
      </c>
      <c r="E38" s="29"/>
      <c r="F38" s="27">
        <f t="shared" ref="F38:L38" si="6">SUM(F26:F37)</f>
        <v>27766.593399999998</v>
      </c>
      <c r="G38" s="28">
        <f t="shared" si="6"/>
        <v>31535.422100000003</v>
      </c>
      <c r="H38" s="28">
        <f t="shared" si="6"/>
        <v>-3768.8287</v>
      </c>
      <c r="I38" s="29"/>
      <c r="J38" s="27">
        <f t="shared" si="6"/>
        <v>4114.5162</v>
      </c>
      <c r="K38" s="27">
        <f t="shared" si="6"/>
        <v>2036.5195000000003</v>
      </c>
      <c r="L38" s="28">
        <f t="shared" si="6"/>
        <v>2077.9967000000001</v>
      </c>
      <c r="M38" s="29"/>
      <c r="N38" s="27">
        <f>SUM(N26:N37)</f>
        <v>905764.62499999988</v>
      </c>
      <c r="O38" s="27">
        <f>SUM(O26:O37)</f>
        <v>851354.18570000003</v>
      </c>
      <c r="P38" s="28">
        <f>SUM(P26:P37)</f>
        <v>54410.439299999998</v>
      </c>
      <c r="Q38" s="29"/>
    </row>
    <row r="39" spans="1:17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7" ht="12.75" x14ac:dyDescent="0.2">
      <c r="A40" s="49"/>
      <c r="B40" s="64" t="s">
        <v>24</v>
      </c>
      <c r="C40" s="65"/>
      <c r="D40" s="65"/>
      <c r="E40" s="66"/>
      <c r="F40" s="64" t="s">
        <v>31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7" ht="12.75" x14ac:dyDescent="0.2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7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7" x14ac:dyDescent="0.15">
      <c r="A43" s="14" t="s">
        <v>7</v>
      </c>
      <c r="B43" s="50">
        <v>1309.729</v>
      </c>
      <c r="C43" s="50">
        <v>1168.8414</v>
      </c>
      <c r="D43" s="50">
        <v>140.88760000000002</v>
      </c>
      <c r="E43" s="50">
        <v>309554.22440000001</v>
      </c>
      <c r="F43" s="50">
        <v>3736.0781999999999</v>
      </c>
      <c r="G43" s="50">
        <v>3703.5039999999999</v>
      </c>
      <c r="H43" s="50">
        <v>32.574200000000019</v>
      </c>
      <c r="I43" s="59">
        <v>124314.18150000001</v>
      </c>
      <c r="J43" s="45"/>
      <c r="K43" s="45"/>
      <c r="L43" s="45"/>
      <c r="M43" s="45"/>
      <c r="N43" s="2"/>
      <c r="O43" s="2"/>
      <c r="P43" s="2"/>
      <c r="Q43" s="2"/>
    </row>
    <row r="44" spans="1:17" x14ac:dyDescent="0.15">
      <c r="A44" s="15" t="s">
        <v>8</v>
      </c>
      <c r="B44" s="51">
        <v>1181.4888000000001</v>
      </c>
      <c r="C44" s="51">
        <v>1168.7858000000001</v>
      </c>
      <c r="D44" s="51">
        <v>12.702999999999975</v>
      </c>
      <c r="E44" s="51">
        <v>312567.35499999998</v>
      </c>
      <c r="F44" s="51">
        <v>6644.5533999999998</v>
      </c>
      <c r="G44" s="51">
        <v>7077.3141999999998</v>
      </c>
      <c r="H44" s="51">
        <v>-432.76080000000002</v>
      </c>
      <c r="I44" s="59">
        <v>123783.6888</v>
      </c>
      <c r="J44" s="45"/>
      <c r="K44" s="45"/>
      <c r="L44" s="45"/>
      <c r="M44" s="45"/>
      <c r="N44" s="2"/>
      <c r="O44" s="2"/>
      <c r="P44" s="2"/>
      <c r="Q44" s="2"/>
    </row>
    <row r="45" spans="1:17" x14ac:dyDescent="0.15">
      <c r="A45" s="15" t="s">
        <v>9</v>
      </c>
      <c r="B45" s="51">
        <v>1554.6887999999999</v>
      </c>
      <c r="C45" s="51">
        <v>1184.0386000000001</v>
      </c>
      <c r="D45" s="51">
        <v>370.65019999999981</v>
      </c>
      <c r="E45" s="51">
        <v>306879.22120000003</v>
      </c>
      <c r="F45" s="51">
        <v>3832.6523999999999</v>
      </c>
      <c r="G45" s="51">
        <v>3417.3409999999999</v>
      </c>
      <c r="H45" s="51">
        <v>415.31140000000005</v>
      </c>
      <c r="I45" s="60">
        <v>124049.00199999999</v>
      </c>
      <c r="J45" s="45"/>
      <c r="K45" s="45"/>
      <c r="L45" s="45"/>
      <c r="M45" s="45"/>
      <c r="N45" s="2"/>
      <c r="O45" s="2"/>
      <c r="P45" s="48"/>
      <c r="Q45" s="2"/>
    </row>
    <row r="46" spans="1:17" x14ac:dyDescent="0.15">
      <c r="A46" s="15" t="s">
        <v>10</v>
      </c>
      <c r="B46" s="51">
        <v>2149.4382000000001</v>
      </c>
      <c r="C46" s="51">
        <v>1008.4142000000001</v>
      </c>
      <c r="D46" s="51">
        <v>1141.0239999999999</v>
      </c>
      <c r="E46" s="51">
        <v>321554.4178</v>
      </c>
      <c r="F46" s="51">
        <v>4586.1606000000002</v>
      </c>
      <c r="G46" s="51">
        <v>4241.9344000000001</v>
      </c>
      <c r="H46" s="51">
        <v>344.22620000000006</v>
      </c>
      <c r="I46" s="59">
        <v>125175.48609999999</v>
      </c>
      <c r="J46" s="45"/>
      <c r="K46" s="45"/>
      <c r="L46" s="45"/>
      <c r="M46" s="45"/>
      <c r="N46" s="2"/>
      <c r="O46" s="2"/>
      <c r="P46" s="2"/>
      <c r="Q46" s="2"/>
    </row>
    <row r="47" spans="1:17" x14ac:dyDescent="0.15">
      <c r="A47" s="15" t="s">
        <v>11</v>
      </c>
      <c r="B47" s="51">
        <v>2439.9023999999999</v>
      </c>
      <c r="C47" s="51">
        <v>1030.1119000000001</v>
      </c>
      <c r="D47" s="51">
        <v>1409.7904999999998</v>
      </c>
      <c r="E47" s="51">
        <v>324358.6753</v>
      </c>
      <c r="F47" s="51">
        <v>5045.0559000000003</v>
      </c>
      <c r="G47" s="51">
        <v>5135.7228999999998</v>
      </c>
      <c r="H47" s="51">
        <v>-90.666999999999462</v>
      </c>
      <c r="I47" s="59">
        <v>124538.4604</v>
      </c>
      <c r="J47" s="45"/>
      <c r="K47" s="45"/>
      <c r="L47" s="45"/>
      <c r="M47" s="45"/>
      <c r="N47" s="2"/>
      <c r="O47" s="2"/>
      <c r="P47" s="2"/>
      <c r="Q47" s="2"/>
    </row>
    <row r="48" spans="1:17" x14ac:dyDescent="0.15">
      <c r="A48" s="15" t="s">
        <v>12</v>
      </c>
      <c r="B48" s="51">
        <v>1248.8941</v>
      </c>
      <c r="C48" s="51">
        <v>878.60029999999995</v>
      </c>
      <c r="D48" s="51">
        <v>370.29380000000003</v>
      </c>
      <c r="E48" s="51">
        <v>325552.74949999998</v>
      </c>
      <c r="F48" s="51">
        <v>3632.5693999999999</v>
      </c>
      <c r="G48" s="51">
        <v>3277.7276999999999</v>
      </c>
      <c r="H48" s="51">
        <v>354.84169999999995</v>
      </c>
      <c r="I48" s="59">
        <v>124713.5643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1368.9938</v>
      </c>
      <c r="C49" s="51">
        <v>797.85979999999995</v>
      </c>
      <c r="D49" s="51">
        <v>571.13400000000001</v>
      </c>
      <c r="E49" s="51">
        <v>330327.6912</v>
      </c>
      <c r="F49" s="51">
        <v>2755.0227</v>
      </c>
      <c r="G49" s="51">
        <v>2603.6727999999998</v>
      </c>
      <c r="H49" s="51">
        <v>151.34990000000016</v>
      </c>
      <c r="I49" s="59">
        <v>125050.2363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1368.4081000000001</v>
      </c>
      <c r="C50" s="51">
        <v>921.59640000000002</v>
      </c>
      <c r="D50" s="51">
        <v>446.81170000000009</v>
      </c>
      <c r="E50" s="51">
        <v>342027.37270000001</v>
      </c>
      <c r="F50" s="51">
        <v>3130.154</v>
      </c>
      <c r="G50" s="51">
        <v>3149.3020000000001</v>
      </c>
      <c r="H50" s="17">
        <v>-19.148000000000138</v>
      </c>
      <c r="I50" s="19">
        <v>125764.5229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1437.6043999999999</v>
      </c>
      <c r="C51" s="51">
        <v>887.81820000000005</v>
      </c>
      <c r="D51" s="51">
        <v>549.78619999999989</v>
      </c>
      <c r="E51" s="51">
        <v>338036.80680000002</v>
      </c>
      <c r="F51" s="51">
        <v>3690.2433000000001</v>
      </c>
      <c r="G51" s="51">
        <v>3306.0931999999998</v>
      </c>
      <c r="H51" s="17">
        <v>384.15010000000029</v>
      </c>
      <c r="I51" s="18">
        <v>133221.47339999999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1984.0446999999999</v>
      </c>
      <c r="C52" s="51">
        <v>1164.7693999999999</v>
      </c>
      <c r="D52" s="51">
        <v>819.27530000000002</v>
      </c>
      <c r="E52" s="51">
        <v>323263.78039999999</v>
      </c>
      <c r="F52" s="51">
        <v>5950.6198000000004</v>
      </c>
      <c r="G52" s="51">
        <v>5330.7547000000004</v>
      </c>
      <c r="H52" s="17">
        <v>619.86509999999998</v>
      </c>
      <c r="I52" s="18">
        <v>133448.50159999999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1766.3778</v>
      </c>
      <c r="C53" s="51">
        <v>949.45090000000005</v>
      </c>
      <c r="D53" s="51">
        <v>816.92689999999993</v>
      </c>
      <c r="E53" s="51">
        <v>324343.016</v>
      </c>
      <c r="F53" s="51">
        <v>3259.7147</v>
      </c>
      <c r="G53" s="51">
        <v>6439.6647999999996</v>
      </c>
      <c r="H53" s="17">
        <v>-3179.9500999999996</v>
      </c>
      <c r="I53" s="18">
        <v>129586.6709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10680.258</v>
      </c>
      <c r="C54" s="52">
        <v>991.49469999999997</v>
      </c>
      <c r="D54" s="53">
        <v>9688.7633000000005</v>
      </c>
      <c r="E54" s="52">
        <v>313330.10269999999</v>
      </c>
      <c r="F54" s="52">
        <v>1982.6332</v>
      </c>
      <c r="G54" s="52">
        <v>5385.5210999999999</v>
      </c>
      <c r="H54" s="25">
        <v>-3402.8878999999997</v>
      </c>
      <c r="I54" s="54">
        <v>126255.7705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28489.828099999999</v>
      </c>
      <c r="C55" s="27">
        <f t="shared" si="7"/>
        <v>12151.781599999998</v>
      </c>
      <c r="D55" s="28">
        <f t="shared" si="7"/>
        <v>16338.0465</v>
      </c>
      <c r="E55" s="27"/>
      <c r="F55" s="27">
        <f t="shared" si="7"/>
        <v>48245.457599999994</v>
      </c>
      <c r="G55" s="27">
        <f t="shared" si="7"/>
        <v>53068.552799999998</v>
      </c>
      <c r="H55" s="28">
        <f t="shared" si="7"/>
        <v>-4823.0951999999979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3" t="s">
        <v>32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28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29</v>
      </c>
      <c r="K64" s="65" t="s">
        <v>2</v>
      </c>
      <c r="L64" s="65"/>
      <c r="M64" s="66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6">
        <v>37998.253199999999</v>
      </c>
      <c r="C66" s="50">
        <v>25938.785400000001</v>
      </c>
      <c r="D66" s="50">
        <v>12059.467799999999</v>
      </c>
      <c r="E66" s="57">
        <v>1571461.6007999999</v>
      </c>
      <c r="F66" s="56">
        <v>11972.9764</v>
      </c>
      <c r="G66" s="50">
        <v>9013.8333000000002</v>
      </c>
      <c r="H66" s="50">
        <v>2959.1430999999993</v>
      </c>
      <c r="I66" s="57">
        <v>772472.95900000003</v>
      </c>
      <c r="J66" s="56">
        <v>7620.9907000000003</v>
      </c>
      <c r="K66" s="50">
        <v>8725.0755000000008</v>
      </c>
      <c r="L66" s="50">
        <v>-1104.0848000000005</v>
      </c>
      <c r="M66" s="57">
        <v>336556.09519999998</v>
      </c>
    </row>
    <row r="67" spans="1:17" x14ac:dyDescent="0.15">
      <c r="A67" s="15" t="s">
        <v>8</v>
      </c>
      <c r="B67" s="58">
        <v>36998.616600000001</v>
      </c>
      <c r="C67" s="51">
        <v>41657.805</v>
      </c>
      <c r="D67" s="51">
        <v>-4659.1883999999991</v>
      </c>
      <c r="E67" s="59">
        <v>1581743.6910000001</v>
      </c>
      <c r="F67" s="58">
        <v>11129.3781</v>
      </c>
      <c r="G67" s="51">
        <v>10735.625</v>
      </c>
      <c r="H67" s="51">
        <v>393.7530999999999</v>
      </c>
      <c r="I67" s="59">
        <v>777915.20620000002</v>
      </c>
      <c r="J67" s="58">
        <v>13228.1111</v>
      </c>
      <c r="K67" s="51">
        <v>12453.061</v>
      </c>
      <c r="L67" s="51">
        <v>775.05010000000038</v>
      </c>
      <c r="M67" s="59">
        <v>336946.10849999997</v>
      </c>
    </row>
    <row r="68" spans="1:17" x14ac:dyDescent="0.15">
      <c r="A68" s="15" t="s">
        <v>9</v>
      </c>
      <c r="B68" s="58">
        <v>28251.388900000002</v>
      </c>
      <c r="C68" s="51">
        <v>31982.5939</v>
      </c>
      <c r="D68" s="51">
        <v>-3731.2049999999981</v>
      </c>
      <c r="E68" s="59">
        <v>1546428.7803</v>
      </c>
      <c r="F68" s="58">
        <v>11032.291300000001</v>
      </c>
      <c r="G68" s="51">
        <v>9190.8940000000002</v>
      </c>
      <c r="H68" s="51">
        <v>1841.3973000000005</v>
      </c>
      <c r="I68" s="59">
        <v>770792.6176</v>
      </c>
      <c r="J68" s="58">
        <v>11081.5299</v>
      </c>
      <c r="K68" s="51">
        <v>9620.7080000000005</v>
      </c>
      <c r="L68" s="51">
        <v>1460.821899999999</v>
      </c>
      <c r="M68" s="59">
        <v>338686.33240000001</v>
      </c>
    </row>
    <row r="69" spans="1:17" x14ac:dyDescent="0.15">
      <c r="A69" s="15" t="s">
        <v>10</v>
      </c>
      <c r="B69" s="58">
        <v>33543.966999999997</v>
      </c>
      <c r="C69" s="51">
        <v>33124.120999999999</v>
      </c>
      <c r="D69" s="51">
        <v>419.84599999999773</v>
      </c>
      <c r="E69" s="59">
        <v>1623942.0688</v>
      </c>
      <c r="F69" s="58">
        <v>11430.191000000001</v>
      </c>
      <c r="G69" s="51">
        <v>9020.3613999999998</v>
      </c>
      <c r="H69" s="51">
        <v>2409.8296000000009</v>
      </c>
      <c r="I69" s="59">
        <v>795115.96019999997</v>
      </c>
      <c r="J69" s="58">
        <v>10953.9696</v>
      </c>
      <c r="K69" s="51">
        <v>9660.4401999999991</v>
      </c>
      <c r="L69" s="51">
        <v>1293.5294000000013</v>
      </c>
      <c r="M69" s="59">
        <v>340920.56459999998</v>
      </c>
    </row>
    <row r="70" spans="1:17" x14ac:dyDescent="0.15">
      <c r="A70" s="15" t="s">
        <v>11</v>
      </c>
      <c r="B70" s="58">
        <v>35219.3897</v>
      </c>
      <c r="C70" s="51">
        <v>33455.3076</v>
      </c>
      <c r="D70" s="51">
        <v>1764.0820999999996</v>
      </c>
      <c r="E70" s="60">
        <v>1641443.8773000001</v>
      </c>
      <c r="F70" s="58">
        <v>11497.168799999999</v>
      </c>
      <c r="G70" s="51">
        <v>8395.2855</v>
      </c>
      <c r="H70" s="51">
        <v>3101.8832999999995</v>
      </c>
      <c r="I70" s="60">
        <v>800602.15</v>
      </c>
      <c r="J70" s="58">
        <v>10064.489100000001</v>
      </c>
      <c r="K70" s="51">
        <v>10121.015799999999</v>
      </c>
      <c r="L70" s="51">
        <v>-56.526699999998527</v>
      </c>
      <c r="M70" s="60">
        <v>340878.26449999999</v>
      </c>
    </row>
    <row r="71" spans="1:17" x14ac:dyDescent="0.15">
      <c r="A71" s="15" t="s">
        <v>12</v>
      </c>
      <c r="B71" s="58">
        <v>33498.373</v>
      </c>
      <c r="C71" s="51">
        <v>37490.805099999998</v>
      </c>
      <c r="D71" s="51">
        <v>-3992.4320999999982</v>
      </c>
      <c r="E71" s="59">
        <v>1637257.1657</v>
      </c>
      <c r="F71" s="58">
        <v>10821.147300000001</v>
      </c>
      <c r="G71" s="51">
        <v>8705.2646000000004</v>
      </c>
      <c r="H71" s="51">
        <v>2115.8827000000001</v>
      </c>
      <c r="I71" s="59">
        <v>803586.76870000002</v>
      </c>
      <c r="J71" s="58">
        <v>8712.9215000000004</v>
      </c>
      <c r="K71" s="51">
        <v>8388.3619999999992</v>
      </c>
      <c r="L71" s="51">
        <v>324.55950000000121</v>
      </c>
      <c r="M71" s="59">
        <v>341209.71039999998</v>
      </c>
    </row>
    <row r="72" spans="1:17" x14ac:dyDescent="0.15">
      <c r="A72" s="15" t="s">
        <v>13</v>
      </c>
      <c r="B72" s="58">
        <v>27302.055700000001</v>
      </c>
      <c r="C72" s="51">
        <v>21344.630499999999</v>
      </c>
      <c r="D72" s="51">
        <v>5957.4252000000015</v>
      </c>
      <c r="E72" s="59">
        <v>1669202.2095000001</v>
      </c>
      <c r="F72" s="58">
        <v>8541.4884999999995</v>
      </c>
      <c r="G72" s="51">
        <v>6121.6657999999998</v>
      </c>
      <c r="H72" s="51">
        <v>2419.8226999999997</v>
      </c>
      <c r="I72" s="59">
        <v>812249.6152</v>
      </c>
      <c r="J72" s="58">
        <v>10697.662200000001</v>
      </c>
      <c r="K72" s="51">
        <v>5980.2506999999996</v>
      </c>
      <c r="L72" s="51">
        <v>4717.4115000000011</v>
      </c>
      <c r="M72" s="59">
        <v>345642.36900000001</v>
      </c>
    </row>
    <row r="73" spans="1:17" x14ac:dyDescent="0.15">
      <c r="A73" s="15" t="s">
        <v>14</v>
      </c>
      <c r="B73" s="16">
        <v>31875.264599999999</v>
      </c>
      <c r="C73" s="17">
        <v>29480.289100000002</v>
      </c>
      <c r="D73" s="17">
        <v>2394.9754999999968</v>
      </c>
      <c r="E73" s="20">
        <v>1731876.7620999999</v>
      </c>
      <c r="F73" s="16">
        <v>10026.4511</v>
      </c>
      <c r="G73" s="17">
        <v>7226.4993999999997</v>
      </c>
      <c r="H73" s="17">
        <v>2799.9517000000005</v>
      </c>
      <c r="I73" s="20">
        <v>833880.66899999999</v>
      </c>
      <c r="J73" s="16">
        <v>10348.197399999999</v>
      </c>
      <c r="K73" s="17">
        <v>7643.4961999999996</v>
      </c>
      <c r="L73" s="17">
        <v>2704.7011999999995</v>
      </c>
      <c r="M73" s="18">
        <v>348217.60609999998</v>
      </c>
    </row>
    <row r="74" spans="1:17" x14ac:dyDescent="0.15">
      <c r="A74" s="15" t="s">
        <v>15</v>
      </c>
      <c r="B74" s="16">
        <v>26441.819800000001</v>
      </c>
      <c r="C74" s="17">
        <v>27718.815900000001</v>
      </c>
      <c r="D74" s="17">
        <v>-1276.9961000000003</v>
      </c>
      <c r="E74" s="20">
        <v>1707440.3988000001</v>
      </c>
      <c r="F74" s="16">
        <v>10982.6522</v>
      </c>
      <c r="G74" s="17">
        <v>10510.1806</v>
      </c>
      <c r="H74" s="17">
        <v>472.47160000000076</v>
      </c>
      <c r="I74" s="20">
        <v>824540.73569999996</v>
      </c>
      <c r="J74" s="16">
        <v>7544.5609000000004</v>
      </c>
      <c r="K74" s="17">
        <v>8396.8197999999993</v>
      </c>
      <c r="L74" s="17">
        <v>-852.2588999999989</v>
      </c>
      <c r="M74" s="18">
        <v>353346.8346</v>
      </c>
    </row>
    <row r="75" spans="1:17" x14ac:dyDescent="0.15">
      <c r="A75" s="15" t="s">
        <v>16</v>
      </c>
      <c r="B75" s="21">
        <v>38267.756099999999</v>
      </c>
      <c r="C75" s="17">
        <v>55224.313000000002</v>
      </c>
      <c r="D75" s="17">
        <v>-16956.556900000003</v>
      </c>
      <c r="E75" s="16">
        <v>1583729.6824</v>
      </c>
      <c r="F75" s="21">
        <v>14812.618</v>
      </c>
      <c r="G75" s="17">
        <v>14614.5111</v>
      </c>
      <c r="H75" s="17">
        <v>198.10690000000068</v>
      </c>
      <c r="I75" s="16">
        <v>793563.38410000002</v>
      </c>
      <c r="J75" s="21">
        <v>11834.9622</v>
      </c>
      <c r="K75" s="17">
        <v>14015.069600000001</v>
      </c>
      <c r="L75" s="17">
        <v>-2180.1074000000008</v>
      </c>
      <c r="M75" s="18">
        <v>351346.88770000002</v>
      </c>
    </row>
    <row r="76" spans="1:17" x14ac:dyDescent="0.15">
      <c r="A76" s="15" t="s">
        <v>17</v>
      </c>
      <c r="B76" s="21">
        <v>28738.402300000002</v>
      </c>
      <c r="C76" s="17">
        <v>35467.7618</v>
      </c>
      <c r="D76" s="17">
        <v>-6729.3594999999987</v>
      </c>
      <c r="E76" s="16">
        <v>1572401.6147</v>
      </c>
      <c r="F76" s="21">
        <v>10748.188899999999</v>
      </c>
      <c r="G76" s="17">
        <v>10041.8081</v>
      </c>
      <c r="H76" s="17">
        <v>706.380799999999</v>
      </c>
      <c r="I76" s="16">
        <v>794155.93400000001</v>
      </c>
      <c r="J76" s="21">
        <v>11043.968699999999</v>
      </c>
      <c r="K76" s="17">
        <v>13118.0764</v>
      </c>
      <c r="L76" s="17">
        <v>-2074.1077000000005</v>
      </c>
      <c r="M76" s="18">
        <v>349220.56670000002</v>
      </c>
    </row>
    <row r="77" spans="1:17" x14ac:dyDescent="0.15">
      <c r="A77" s="22" t="s">
        <v>18</v>
      </c>
      <c r="B77" s="23">
        <v>24031.279600000002</v>
      </c>
      <c r="C77" s="24">
        <v>35376.667699999998</v>
      </c>
      <c r="D77" s="25">
        <v>-11345.388099999996</v>
      </c>
      <c r="E77" s="26">
        <v>1448876.6872</v>
      </c>
      <c r="F77" s="23">
        <v>12740.5128</v>
      </c>
      <c r="G77" s="24">
        <v>11477.7003</v>
      </c>
      <c r="H77" s="25">
        <v>1262.8125</v>
      </c>
      <c r="I77" s="26">
        <v>761028.86979999999</v>
      </c>
      <c r="J77" s="23">
        <v>10171.464599999999</v>
      </c>
      <c r="K77" s="24">
        <v>10878.439700000001</v>
      </c>
      <c r="L77" s="25">
        <v>-706.97510000000148</v>
      </c>
      <c r="M77" s="26">
        <v>348163.7929</v>
      </c>
    </row>
    <row r="78" spans="1:17" x14ac:dyDescent="0.15">
      <c r="A78" s="7" t="s">
        <v>19</v>
      </c>
      <c r="B78" s="27">
        <f t="shared" ref="B78:D78" si="8">SUM(B66:B77)</f>
        <v>382166.56650000002</v>
      </c>
      <c r="C78" s="28">
        <f t="shared" si="8"/>
        <v>408261.89600000001</v>
      </c>
      <c r="D78" s="28">
        <f t="shared" si="8"/>
        <v>-26095.3295</v>
      </c>
      <c r="E78" s="29"/>
      <c r="F78" s="27">
        <f t="shared" ref="F78:H78" si="9">SUM(F66:F77)</f>
        <v>135735.0644</v>
      </c>
      <c r="G78" s="28">
        <f t="shared" si="9"/>
        <v>115053.62909999999</v>
      </c>
      <c r="H78" s="28">
        <f t="shared" si="9"/>
        <v>20681.435300000005</v>
      </c>
      <c r="I78" s="29"/>
      <c r="J78" s="27">
        <f t="shared" ref="J78:L78" si="10">SUM(J66:J77)</f>
        <v>123302.8279</v>
      </c>
      <c r="K78" s="28">
        <f t="shared" si="10"/>
        <v>119000.8149</v>
      </c>
      <c r="L78" s="28">
        <f t="shared" si="10"/>
        <v>4302.0130000000026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4" t="s">
        <v>30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6">
        <v>4935.9211999999998</v>
      </c>
      <c r="C82" s="50">
        <v>7954.3078999999998</v>
      </c>
      <c r="D82" s="50">
        <v>-3018.3867</v>
      </c>
      <c r="E82" s="57">
        <v>195323.639</v>
      </c>
      <c r="F82" s="56">
        <v>2470.4985999999999</v>
      </c>
      <c r="G82" s="50">
        <v>3186.0340000000001</v>
      </c>
      <c r="H82" s="50">
        <v>-715.53540000000021</v>
      </c>
      <c r="I82" s="57">
        <v>51206.608</v>
      </c>
      <c r="J82" s="56">
        <v>346.83929999999998</v>
      </c>
      <c r="K82" s="50">
        <v>113.57080000000001</v>
      </c>
      <c r="L82" s="50">
        <v>233.26849999999996</v>
      </c>
      <c r="M82" s="57">
        <v>19541.432700000001</v>
      </c>
      <c r="N82" s="32">
        <f>B66+F66+J66+B82+F82+J82</f>
        <v>65345.479399999997</v>
      </c>
      <c r="O82" s="33">
        <f>C66+G66+K66+C82+G82+K82</f>
        <v>54931.606899999999</v>
      </c>
      <c r="P82" s="33">
        <f>+N82-O82</f>
        <v>10413.872499999998</v>
      </c>
      <c r="Q82" s="34">
        <f>E66+I66+M66+E82+I82+M82</f>
        <v>2946562.3346999995</v>
      </c>
    </row>
    <row r="83" spans="1:17" x14ac:dyDescent="0.15">
      <c r="A83" s="15" t="s">
        <v>8</v>
      </c>
      <c r="B83" s="58">
        <v>12475.930399999999</v>
      </c>
      <c r="C83" s="51">
        <v>11593.3145</v>
      </c>
      <c r="D83" s="51">
        <v>882.61589999999887</v>
      </c>
      <c r="E83" s="59">
        <v>196213.0625</v>
      </c>
      <c r="F83" s="58">
        <v>4070.7363999999998</v>
      </c>
      <c r="G83" s="51">
        <v>1359.3461</v>
      </c>
      <c r="H83" s="51">
        <v>2711.3903</v>
      </c>
      <c r="I83" s="59">
        <v>53482.895799999998</v>
      </c>
      <c r="J83" s="58">
        <v>207.6737</v>
      </c>
      <c r="K83" s="51">
        <v>172.99039999999999</v>
      </c>
      <c r="L83" s="51">
        <v>34.683300000000003</v>
      </c>
      <c r="M83" s="59">
        <v>19411.9411</v>
      </c>
      <c r="N83" s="35">
        <f t="shared" ref="N83:N93" si="11">B67+F67+J67+B83+F83+J83</f>
        <v>78110.446299999996</v>
      </c>
      <c r="O83" s="36">
        <f t="shared" ref="O83:O93" si="12">C67+G67+K67+C83+G83+K83</f>
        <v>77972.141999999993</v>
      </c>
      <c r="P83" s="36">
        <f t="shared" ref="P83:P88" si="13">+N83-O83</f>
        <v>138.30430000000342</v>
      </c>
      <c r="Q83" s="37">
        <f t="shared" ref="Q83:Q92" si="14">E67+I67+M67+E83+I83+M83</f>
        <v>2965712.9051000001</v>
      </c>
    </row>
    <row r="84" spans="1:17" x14ac:dyDescent="0.15">
      <c r="A84" s="15" t="s">
        <v>9</v>
      </c>
      <c r="B84" s="58">
        <v>9094.4032000000007</v>
      </c>
      <c r="C84" s="51">
        <v>7764.4322000000002</v>
      </c>
      <c r="D84" s="51">
        <v>1329.9710000000005</v>
      </c>
      <c r="E84" s="59">
        <v>197351.8916</v>
      </c>
      <c r="F84" s="58">
        <v>2607.0481</v>
      </c>
      <c r="G84" s="51">
        <v>2000.8580999999999</v>
      </c>
      <c r="H84" s="51">
        <v>606.19000000000005</v>
      </c>
      <c r="I84" s="59">
        <v>54742.2192</v>
      </c>
      <c r="J84" s="58">
        <v>228.07490000000001</v>
      </c>
      <c r="K84" s="51">
        <v>105.4649</v>
      </c>
      <c r="L84" s="51">
        <v>122.61000000000001</v>
      </c>
      <c r="M84" s="59">
        <v>19147.487799999999</v>
      </c>
      <c r="N84" s="35">
        <f t="shared" si="11"/>
        <v>62294.736300000004</v>
      </c>
      <c r="O84" s="36">
        <f t="shared" si="12"/>
        <v>60664.951099999998</v>
      </c>
      <c r="P84" s="36">
        <f t="shared" si="13"/>
        <v>1629.7852000000057</v>
      </c>
      <c r="Q84" s="37">
        <f t="shared" si="14"/>
        <v>2927149.3289000005</v>
      </c>
    </row>
    <row r="85" spans="1:17" x14ac:dyDescent="0.15">
      <c r="A85" s="15" t="s">
        <v>10</v>
      </c>
      <c r="B85" s="58">
        <v>5915.6477000000004</v>
      </c>
      <c r="C85" s="51">
        <v>6202.9549999999999</v>
      </c>
      <c r="D85" s="51">
        <v>-287.30729999999949</v>
      </c>
      <c r="E85" s="59">
        <v>196968.02040000001</v>
      </c>
      <c r="F85" s="58">
        <v>2636.9373999999998</v>
      </c>
      <c r="G85" s="51">
        <v>1587.277</v>
      </c>
      <c r="H85" s="51">
        <v>1049.6603999999998</v>
      </c>
      <c r="I85" s="59">
        <v>55795.257799999999</v>
      </c>
      <c r="J85" s="58">
        <v>475.6986</v>
      </c>
      <c r="K85" s="51">
        <v>494.2688</v>
      </c>
      <c r="L85" s="51">
        <v>-18.5702</v>
      </c>
      <c r="M85" s="59">
        <v>19493.887299999999</v>
      </c>
      <c r="N85" s="35">
        <f t="shared" si="11"/>
        <v>64956.4113</v>
      </c>
      <c r="O85" s="36">
        <f t="shared" si="12"/>
        <v>60089.4234</v>
      </c>
      <c r="P85" s="36">
        <f t="shared" si="13"/>
        <v>4866.9879000000001</v>
      </c>
      <c r="Q85" s="37">
        <f t="shared" si="14"/>
        <v>3032235.7590999999</v>
      </c>
    </row>
    <row r="86" spans="1:17" x14ac:dyDescent="0.15">
      <c r="A86" s="15" t="s">
        <v>11</v>
      </c>
      <c r="B86" s="58">
        <v>7570.7731999999996</v>
      </c>
      <c r="C86" s="51">
        <v>7315.7880999999998</v>
      </c>
      <c r="D86" s="51">
        <v>254.98509999999987</v>
      </c>
      <c r="E86" s="60">
        <v>196853.25289999999</v>
      </c>
      <c r="F86" s="58">
        <v>4246.3055000000004</v>
      </c>
      <c r="G86" s="51">
        <v>7521.9866000000002</v>
      </c>
      <c r="H86" s="51">
        <v>-3275.6810999999998</v>
      </c>
      <c r="I86" s="60">
        <v>58342.985399999998</v>
      </c>
      <c r="J86" s="58">
        <v>444.20859999999999</v>
      </c>
      <c r="K86" s="51">
        <v>167.9254</v>
      </c>
      <c r="L86" s="51">
        <v>276.28319999999997</v>
      </c>
      <c r="M86" s="60">
        <v>19658.781800000001</v>
      </c>
      <c r="N86" s="35">
        <f t="shared" si="11"/>
        <v>69042.334900000002</v>
      </c>
      <c r="O86" s="36">
        <f t="shared" si="12"/>
        <v>66977.308999999994</v>
      </c>
      <c r="P86" s="36">
        <f t="shared" si="13"/>
        <v>2065.0259000000078</v>
      </c>
      <c r="Q86" s="38">
        <f t="shared" si="14"/>
        <v>3057779.3119000006</v>
      </c>
    </row>
    <row r="87" spans="1:17" x14ac:dyDescent="0.15">
      <c r="A87" s="15" t="s">
        <v>12</v>
      </c>
      <c r="B87" s="58">
        <v>8488.8868999999995</v>
      </c>
      <c r="C87" s="51">
        <v>5753.0996999999998</v>
      </c>
      <c r="D87" s="51">
        <v>2735.7871999999998</v>
      </c>
      <c r="E87" s="59">
        <v>199392.09779999999</v>
      </c>
      <c r="F87" s="58">
        <v>3163.9513999999999</v>
      </c>
      <c r="G87" s="51">
        <v>1423.9346</v>
      </c>
      <c r="H87" s="51">
        <v>1740.0167999999999</v>
      </c>
      <c r="I87" s="59">
        <v>60030.852599999998</v>
      </c>
      <c r="J87" s="58">
        <v>437.79919999999998</v>
      </c>
      <c r="K87" s="51">
        <v>367.20420000000001</v>
      </c>
      <c r="L87" s="51">
        <v>70.59499999999997</v>
      </c>
      <c r="M87" s="59">
        <v>19397.131000000001</v>
      </c>
      <c r="N87" s="35">
        <f t="shared" si="11"/>
        <v>65123.079299999998</v>
      </c>
      <c r="O87" s="36">
        <f t="shared" si="12"/>
        <v>62128.6702</v>
      </c>
      <c r="P87" s="36">
        <f t="shared" si="13"/>
        <v>2994.4090999999971</v>
      </c>
      <c r="Q87" s="37">
        <f t="shared" si="14"/>
        <v>3060873.7261999999</v>
      </c>
    </row>
    <row r="88" spans="1:17" x14ac:dyDescent="0.15">
      <c r="A88" s="15" t="s">
        <v>13</v>
      </c>
      <c r="B88" s="58">
        <v>7445.9593000000004</v>
      </c>
      <c r="C88" s="51">
        <v>3957.5277999999998</v>
      </c>
      <c r="D88" s="51">
        <v>3488.4315000000006</v>
      </c>
      <c r="E88" s="59">
        <v>203278.09659999999</v>
      </c>
      <c r="F88" s="58">
        <v>1515.5399</v>
      </c>
      <c r="G88" s="51">
        <v>1304.5543</v>
      </c>
      <c r="H88" s="51">
        <v>210.98559999999998</v>
      </c>
      <c r="I88" s="59">
        <v>60246.921900000001</v>
      </c>
      <c r="J88" s="58">
        <v>684.83690000000001</v>
      </c>
      <c r="K88" s="51">
        <v>103.9562</v>
      </c>
      <c r="L88" s="51">
        <v>580.88070000000005</v>
      </c>
      <c r="M88" s="59">
        <v>20369.6263</v>
      </c>
      <c r="N88" s="35">
        <f t="shared" si="11"/>
        <v>56187.54250000001</v>
      </c>
      <c r="O88" s="36">
        <f t="shared" si="12"/>
        <v>38812.585300000006</v>
      </c>
      <c r="P88" s="36">
        <f t="shared" si="13"/>
        <v>17374.957200000004</v>
      </c>
      <c r="Q88" s="37">
        <f t="shared" si="14"/>
        <v>3110988.8385000001</v>
      </c>
    </row>
    <row r="89" spans="1:17" x14ac:dyDescent="0.15">
      <c r="A89" s="15" t="s">
        <v>14</v>
      </c>
      <c r="B89" s="58">
        <v>5232.9516000000003</v>
      </c>
      <c r="C89" s="51">
        <v>5619.8316000000004</v>
      </c>
      <c r="D89" s="51">
        <v>-386.88000000000011</v>
      </c>
      <c r="E89" s="61">
        <v>203042.3327</v>
      </c>
      <c r="F89" s="58">
        <v>1257.3955000000001</v>
      </c>
      <c r="G89" s="51">
        <v>2693.8244</v>
      </c>
      <c r="H89" s="51">
        <v>-1436.4288999999999</v>
      </c>
      <c r="I89" s="61">
        <v>59660.627</v>
      </c>
      <c r="J89" s="58">
        <v>84.452200000000005</v>
      </c>
      <c r="K89" s="51">
        <v>97.990099999999998</v>
      </c>
      <c r="L89" s="51">
        <v>-13.537899999999993</v>
      </c>
      <c r="M89" s="61">
        <v>20795.537</v>
      </c>
      <c r="N89" s="35">
        <f t="shared" si="11"/>
        <v>58824.712399999997</v>
      </c>
      <c r="O89" s="36">
        <f t="shared" si="12"/>
        <v>52761.930800000002</v>
      </c>
      <c r="P89" s="36">
        <f>+N89-O89</f>
        <v>6062.7815999999948</v>
      </c>
      <c r="Q89" s="39">
        <f t="shared" si="14"/>
        <v>3197473.5338999997</v>
      </c>
    </row>
    <row r="90" spans="1:17" x14ac:dyDescent="0.15">
      <c r="A90" s="15" t="s">
        <v>15</v>
      </c>
      <c r="B90" s="16">
        <v>9915.4321</v>
      </c>
      <c r="C90" s="17">
        <v>9640.5118999999995</v>
      </c>
      <c r="D90" s="17">
        <v>274.92020000000048</v>
      </c>
      <c r="E90" s="20">
        <v>227535.55470000001</v>
      </c>
      <c r="F90" s="16">
        <v>1123.4109000000001</v>
      </c>
      <c r="G90" s="17">
        <v>1557.7222999999999</v>
      </c>
      <c r="H90" s="17">
        <v>-434.31139999999982</v>
      </c>
      <c r="I90" s="20">
        <v>59174.084300000002</v>
      </c>
      <c r="J90" s="16">
        <v>331.28719999999998</v>
      </c>
      <c r="K90" s="17">
        <v>90.564800000000005</v>
      </c>
      <c r="L90" s="17">
        <v>240.72239999999999</v>
      </c>
      <c r="M90" s="20">
        <v>20829.641299999999</v>
      </c>
      <c r="N90" s="35">
        <f t="shared" si="11"/>
        <v>56339.163100000005</v>
      </c>
      <c r="O90" s="36">
        <f t="shared" si="12"/>
        <v>57914.615299999998</v>
      </c>
      <c r="P90" s="36">
        <f t="shared" ref="P90:P92" si="15">+N90-O90</f>
        <v>-1575.4521999999924</v>
      </c>
      <c r="Q90" s="37">
        <f t="shared" si="14"/>
        <v>3192867.2494000006</v>
      </c>
    </row>
    <row r="91" spans="1:17" x14ac:dyDescent="0.15">
      <c r="A91" s="15" t="s">
        <v>16</v>
      </c>
      <c r="B91" s="21">
        <v>20780.713299999999</v>
      </c>
      <c r="C91" s="17">
        <v>8329.7129000000004</v>
      </c>
      <c r="D91" s="17">
        <v>12451.000399999999</v>
      </c>
      <c r="E91" s="18">
        <v>239799.63939999999</v>
      </c>
      <c r="F91" s="21">
        <v>1392.4087999999999</v>
      </c>
      <c r="G91" s="17">
        <v>2943.9665</v>
      </c>
      <c r="H91" s="17">
        <v>-1551.5577000000001</v>
      </c>
      <c r="I91" s="16">
        <v>56754.172500000001</v>
      </c>
      <c r="J91" s="21">
        <v>236.4117</v>
      </c>
      <c r="K91" s="17">
        <v>122.2478</v>
      </c>
      <c r="L91" s="17">
        <v>114.1639</v>
      </c>
      <c r="M91" s="16">
        <v>20644.450799999999</v>
      </c>
      <c r="N91" s="40">
        <f t="shared" si="11"/>
        <v>87324.8701</v>
      </c>
      <c r="O91" s="36">
        <f t="shared" si="12"/>
        <v>95249.820899999992</v>
      </c>
      <c r="P91" s="36">
        <f t="shared" si="15"/>
        <v>-7924.9507999999914</v>
      </c>
      <c r="Q91" s="39">
        <f t="shared" si="14"/>
        <v>3045838.2169000003</v>
      </c>
    </row>
    <row r="92" spans="1:17" x14ac:dyDescent="0.15">
      <c r="A92" s="15" t="s">
        <v>17</v>
      </c>
      <c r="B92" s="21">
        <v>11839.0558</v>
      </c>
      <c r="C92" s="17">
        <v>8177.7957999999999</v>
      </c>
      <c r="D92" s="17">
        <v>3661.26</v>
      </c>
      <c r="E92" s="20">
        <v>243906.5778</v>
      </c>
      <c r="F92" s="21">
        <v>1766.2481</v>
      </c>
      <c r="G92" s="17">
        <v>2946.9688000000001</v>
      </c>
      <c r="H92" s="17">
        <v>-1180.7207000000001</v>
      </c>
      <c r="I92" s="16">
        <v>55601.0288</v>
      </c>
      <c r="J92" s="21">
        <v>219.5351</v>
      </c>
      <c r="K92" s="17">
        <v>126.3814</v>
      </c>
      <c r="L92" s="17">
        <v>93.153700000000001</v>
      </c>
      <c r="M92" s="16">
        <v>20530.865900000001</v>
      </c>
      <c r="N92" s="40">
        <f t="shared" si="11"/>
        <v>64355.3989</v>
      </c>
      <c r="O92" s="36">
        <f t="shared" si="12"/>
        <v>69878.792300000001</v>
      </c>
      <c r="P92" s="36">
        <f t="shared" si="15"/>
        <v>-5523.3934000000008</v>
      </c>
      <c r="Q92" s="37">
        <f t="shared" si="14"/>
        <v>3035816.5879000002</v>
      </c>
    </row>
    <row r="93" spans="1:17" x14ac:dyDescent="0.15">
      <c r="A93" s="22" t="s">
        <v>18</v>
      </c>
      <c r="B93" s="23">
        <v>14736.6315</v>
      </c>
      <c r="C93" s="24">
        <v>12624.8256</v>
      </c>
      <c r="D93" s="25">
        <v>2111.8058999999994</v>
      </c>
      <c r="E93" s="26">
        <v>245009.77429999999</v>
      </c>
      <c r="F93" s="23">
        <v>1142.5677000000001</v>
      </c>
      <c r="G93" s="24">
        <v>2976.8488000000002</v>
      </c>
      <c r="H93" s="25">
        <v>-1834.2811000000002</v>
      </c>
      <c r="I93" s="26">
        <v>53108.123899999999</v>
      </c>
      <c r="J93" s="23">
        <v>417.69880000000001</v>
      </c>
      <c r="K93" s="24">
        <v>73.954700000000003</v>
      </c>
      <c r="L93" s="25">
        <v>343.7441</v>
      </c>
      <c r="M93" s="26">
        <v>20315.137299999999</v>
      </c>
      <c r="N93" s="41">
        <f t="shared" si="11"/>
        <v>63240.154999999999</v>
      </c>
      <c r="O93" s="28">
        <f t="shared" si="12"/>
        <v>73408.43680000001</v>
      </c>
      <c r="P93" s="42">
        <f>+N93-O93</f>
        <v>-10168.281800000012</v>
      </c>
      <c r="Q93" s="43">
        <f>E77+I77+M77+E93+I93+M93</f>
        <v>2876502.3854</v>
      </c>
    </row>
    <row r="94" spans="1:17" x14ac:dyDescent="0.15">
      <c r="A94" s="7" t="s">
        <v>19</v>
      </c>
      <c r="B94" s="27">
        <f t="shared" ref="B94:D94" si="16">SUM(B82:B93)</f>
        <v>118432.30620000001</v>
      </c>
      <c r="C94" s="28">
        <f t="shared" si="16"/>
        <v>94934.102999999988</v>
      </c>
      <c r="D94" s="28">
        <f t="shared" si="16"/>
        <v>23498.203199999996</v>
      </c>
      <c r="E94" s="29"/>
      <c r="F94" s="27">
        <f t="shared" ref="F94:H94" si="17">SUM(F82:F93)</f>
        <v>27393.048299999999</v>
      </c>
      <c r="G94" s="28">
        <f t="shared" si="17"/>
        <v>31503.321499999998</v>
      </c>
      <c r="H94" s="28">
        <f t="shared" si="17"/>
        <v>-4110.2732000000005</v>
      </c>
      <c r="I94" s="29"/>
      <c r="J94" s="27">
        <f t="shared" ref="J94:L94" si="18">SUM(J82:J93)</f>
        <v>4114.5162</v>
      </c>
      <c r="K94" s="27">
        <f t="shared" si="18"/>
        <v>2036.5195000000003</v>
      </c>
      <c r="L94" s="28">
        <f t="shared" si="18"/>
        <v>2077.9967000000001</v>
      </c>
      <c r="M94" s="29"/>
      <c r="N94" s="27">
        <f>SUM(N82:N93)</f>
        <v>791144.32950000011</v>
      </c>
      <c r="O94" s="27">
        <f>SUM(O82:O93)</f>
        <v>770790.28399999987</v>
      </c>
      <c r="P94" s="28">
        <f>SUM(P82:P93)</f>
        <v>20354.045500000015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4" t="s">
        <v>24</v>
      </c>
      <c r="C96" s="65"/>
      <c r="D96" s="65"/>
      <c r="E96" s="66"/>
      <c r="F96" s="64" t="s">
        <v>31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1099.644</v>
      </c>
      <c r="C99" s="50">
        <v>759.64430000000004</v>
      </c>
      <c r="D99" s="50">
        <v>339.99969999999996</v>
      </c>
      <c r="E99" s="59">
        <v>142508.2377</v>
      </c>
      <c r="F99" s="50">
        <v>3712.8683000000001</v>
      </c>
      <c r="G99" s="50">
        <v>3622.4983999999999</v>
      </c>
      <c r="H99" s="50">
        <v>90.369900000000143</v>
      </c>
      <c r="I99" s="60">
        <v>122855.4424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921.64790000000005</v>
      </c>
      <c r="C100" s="51">
        <v>776.33510000000001</v>
      </c>
      <c r="D100" s="51">
        <v>145.31280000000004</v>
      </c>
      <c r="E100" s="59">
        <v>144105.52160000001</v>
      </c>
      <c r="F100" s="51">
        <v>6532.5065000000004</v>
      </c>
      <c r="G100" s="51">
        <v>7037.9683000000005</v>
      </c>
      <c r="H100" s="51">
        <v>-505.46180000000004</v>
      </c>
      <c r="I100" s="59">
        <v>122247.5943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1228.8001999999999</v>
      </c>
      <c r="C101" s="51">
        <v>692.10059999999999</v>
      </c>
      <c r="D101" s="51">
        <v>536.69959999999992</v>
      </c>
      <c r="E101" s="60">
        <v>142068.50839999999</v>
      </c>
      <c r="F101" s="51">
        <v>3796.6057999999998</v>
      </c>
      <c r="G101" s="51">
        <v>3389.1785</v>
      </c>
      <c r="H101" s="51">
        <v>407.42729999999983</v>
      </c>
      <c r="I101" s="59">
        <v>122500.2029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1857.3105</v>
      </c>
      <c r="C102" s="51">
        <v>642.26490000000001</v>
      </c>
      <c r="D102" s="51">
        <v>1215.0455999999999</v>
      </c>
      <c r="E102" s="59">
        <v>149480.42879999999</v>
      </c>
      <c r="F102" s="51">
        <v>4557.8105999999998</v>
      </c>
      <c r="G102" s="51">
        <v>4188.7043999999996</v>
      </c>
      <c r="H102" s="51">
        <v>369.10620000000017</v>
      </c>
      <c r="I102" s="60">
        <v>123651.1029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1234.7533000000001</v>
      </c>
      <c r="C103" s="51">
        <v>685.83479999999997</v>
      </c>
      <c r="D103" s="51">
        <v>548.91850000000011</v>
      </c>
      <c r="E103" s="59">
        <v>150832.14379999999</v>
      </c>
      <c r="F103" s="51">
        <v>5022.8135000000002</v>
      </c>
      <c r="G103" s="51">
        <v>5082.8343000000004</v>
      </c>
      <c r="H103" s="51">
        <v>-60.020800000000236</v>
      </c>
      <c r="I103" s="60">
        <v>123059.3501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1040.7506000000001</v>
      </c>
      <c r="C104" s="51">
        <v>599.5317</v>
      </c>
      <c r="D104" s="51">
        <v>441.21890000000008</v>
      </c>
      <c r="E104" s="60">
        <v>151570.37590000001</v>
      </c>
      <c r="F104" s="51">
        <v>3614.8710999999998</v>
      </c>
      <c r="G104" s="51">
        <v>3259.7649999999999</v>
      </c>
      <c r="H104" s="51">
        <v>355.10609999999997</v>
      </c>
      <c r="I104" s="59">
        <v>123240.22229999999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1151.8604</v>
      </c>
      <c r="C105" s="51">
        <v>515.68539999999996</v>
      </c>
      <c r="D105" s="51">
        <v>636.17500000000007</v>
      </c>
      <c r="E105" s="59">
        <v>154297.111</v>
      </c>
      <c r="F105" s="51">
        <v>2743.8894</v>
      </c>
      <c r="G105" s="51">
        <v>2580.5104999999999</v>
      </c>
      <c r="H105" s="51">
        <v>163.37890000000016</v>
      </c>
      <c r="I105" s="59">
        <v>123592.656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1205.9801</v>
      </c>
      <c r="C106" s="51">
        <v>587.01469999999995</v>
      </c>
      <c r="D106" s="17">
        <v>618.96540000000005</v>
      </c>
      <c r="E106" s="18">
        <v>160365.45550000001</v>
      </c>
      <c r="F106" s="51">
        <v>3120.5765000000001</v>
      </c>
      <c r="G106" s="51">
        <v>3113.8146000000002</v>
      </c>
      <c r="H106" s="17">
        <v>6.7618999999999687</v>
      </c>
      <c r="I106" s="19">
        <v>123943.74460000001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1102.6758</v>
      </c>
      <c r="C107" s="51">
        <v>604.16849999999999</v>
      </c>
      <c r="D107" s="17">
        <v>498.50729999999999</v>
      </c>
      <c r="E107" s="19">
        <v>158650.4693</v>
      </c>
      <c r="F107" s="51">
        <v>3526.2260999999999</v>
      </c>
      <c r="G107" s="51">
        <v>3283.009</v>
      </c>
      <c r="H107" s="17">
        <v>243.21709999999985</v>
      </c>
      <c r="I107" s="19">
        <v>130827.87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1443.3235</v>
      </c>
      <c r="C108" s="51">
        <v>895.82360000000006</v>
      </c>
      <c r="D108" s="17">
        <v>547.49989999999991</v>
      </c>
      <c r="E108" s="18">
        <v>151334.40030000001</v>
      </c>
      <c r="F108" s="51">
        <v>5599.8900999999996</v>
      </c>
      <c r="G108" s="51">
        <v>5290.4876999999997</v>
      </c>
      <c r="H108" s="17">
        <v>309.40239999999994</v>
      </c>
      <c r="I108" s="18">
        <v>130750.35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1273.6166000000001</v>
      </c>
      <c r="C109" s="51">
        <v>701.6277</v>
      </c>
      <c r="D109" s="17">
        <v>571.98890000000006</v>
      </c>
      <c r="E109" s="18">
        <v>152323.66440000001</v>
      </c>
      <c r="F109" s="51">
        <v>3194.3537000000001</v>
      </c>
      <c r="G109" s="51">
        <v>6282.9049000000005</v>
      </c>
      <c r="H109" s="17">
        <v>-3088.5512000000003</v>
      </c>
      <c r="I109" s="18">
        <v>127169.863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4445.5879999999997</v>
      </c>
      <c r="C110" s="52">
        <v>688.39700000000005</v>
      </c>
      <c r="D110" s="25">
        <v>3757.1909999999998</v>
      </c>
      <c r="E110" s="55">
        <v>146401.47210000001</v>
      </c>
      <c r="F110" s="52">
        <v>1885.0047</v>
      </c>
      <c r="G110" s="52">
        <v>5290.5913</v>
      </c>
      <c r="H110" s="25">
        <v>-3405.5866000000001</v>
      </c>
      <c r="I110" s="55">
        <v>123849.5048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18005.9509</v>
      </c>
      <c r="C111" s="27">
        <f t="shared" si="19"/>
        <v>8148.4282999999996</v>
      </c>
      <c r="D111" s="28">
        <f>SUM(D99:D110)</f>
        <v>9857.5226000000002</v>
      </c>
      <c r="E111" s="27"/>
      <c r="F111" s="27">
        <f t="shared" si="19"/>
        <v>47307.416299999997</v>
      </c>
      <c r="G111" s="27">
        <f t="shared" si="19"/>
        <v>52422.266900000002</v>
      </c>
      <c r="H111" s="28">
        <f>SUM(H99:H110)</f>
        <v>-5114.8506000000007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D44:D49">
    <cfRule type="cellIs" dxfId="5" priority="6" stopIfTrue="1" operator="lessThan">
      <formula>0</formula>
    </cfRule>
  </conditionalFormatting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2018</vt:lpstr>
      <vt:lpstr>'Fonder 2018'!Utskriftsområde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2018-08-13T13:44:05Z</cp:lastPrinted>
  <dcterms:created xsi:type="dcterms:W3CDTF">2010-02-10T19:11:15Z</dcterms:created>
  <dcterms:modified xsi:type="dcterms:W3CDTF">2019-01-11T12:49:22Z</dcterms:modified>
</cp:coreProperties>
</file>