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LLA\Hemsida\Statistik\Månadsstat\"/>
    </mc:Choice>
  </mc:AlternateContent>
  <bookViews>
    <workbookView xWindow="0" yWindow="0" windowWidth="25200" windowHeight="11385"/>
  </bookViews>
  <sheets>
    <sheet name="Fonder 2018" sheetId="1" r:id="rId1"/>
  </sheets>
  <definedNames>
    <definedName name="_xlnm.Print_Area" localSheetId="0">'Fonder 2018'!$A$1:$Q$161</definedName>
  </definedNames>
  <calcPr calcId="152511"/>
</workbook>
</file>

<file path=xl/calcChain.xml><?xml version="1.0" encoding="utf-8"?>
<calcChain xmlns="http://schemas.openxmlformats.org/spreadsheetml/2006/main"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D22" i="1"/>
  <c r="F22" i="1"/>
  <c r="G22" i="1"/>
  <c r="H22" i="1"/>
  <c r="J22" i="1"/>
  <c r="K22" i="1"/>
  <c r="L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<sst xmlns="http://schemas.openxmlformats.org/spreadsheetml/2006/main" count="192" uniqueCount="34">
  <si>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</si>
  <si>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</si>
  <si>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</si>
  <si>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</si>
  <si>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</si>
  <si>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</si>
  <si>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</si>
  <si>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</si>
  <si>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</si>
  <si>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</si>
  <si>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</si>
  <si>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</si>
  <si>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</si>
  <si>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</si>
  <si>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</si>
  <si>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</si>
  <si>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</si>
  <si>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</si>
  <si>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</si>
  <si>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</si>
  <si>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</si>
  <si>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</si>
  <si>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</si>
  <si>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Fondbolagens förenings medlemsföretag.</t>
  </si>
  <si>
    <t>Statistiken avser fonder marknadsförda av föreningens medlemsföretag exkl. fondsparande/förmögenhet via premiepensionen.</t>
  </si>
  <si>
    <t>Statistiken är dock kompletterad med icke-medlemmars fonder i premiepensionssystemet.</t>
  </si>
  <si>
    <t>varavpost till Blandfonder</t>
  </si>
  <si>
    <t>Företagsobligationsfonder</t>
  </si>
  <si>
    <t>Generationsfonder</t>
  </si>
  <si>
    <t>NYSPARANDE I FONDER OCH FONDFÖRMÖGENHET 2018 (MSEK)</t>
  </si>
  <si>
    <t>NYSPARANDE I FONDER OCH FONDFÖRMÖGENHET EXKLUSIVE PPM 2018 (MSEK)</t>
  </si>
  <si>
    <t>Långa räntefonder</t>
  </si>
  <si>
    <t>Korta räntefonder</t>
  </si>
  <si>
    <t>varavpost till Långa räntefonder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</si>
</sst>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1" fillId="0" borderId="16" xfId="1" applyNumberFormat="1" applyFont="1" applyFill="1" applyBorder="1"/>
    <xf numFmtId="3" fontId="2" fillId="0" borderId="21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/>
  </cellStyles>
  <dxfs count="6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504825</xdr:colOff>
      <xdr:row>158</xdr:row>
      <xdr:rowOff>123825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R113"/>
  <sheetViews>
    <sheetView tabSelected="1" zoomScaleNormal="100" workbookViewId="0">
      <selection activeCell="K4" sqref="K4"/>
    </sheetView>
  </sheetViews>
  <sheetFormatPr defaultRowHeight="10.5" x14ac:dyDescent="0.15"/>
  <cols>
    <col min="1" max="1" width="9.140625" style="1"/>
    <col min="2" max="4" width="8.140625" style="1" customWidth="1"/>
    <col min="5" max="5" width="9.140625" style="1"/>
    <col min="6" max="8" width="8.140625" style="1" customWidth="1"/>
    <col min="9" max="9" width="9.140625" style="1"/>
    <col min="10" max="11" width="8.42578125" style="1" bestFit="1" customWidth="1"/>
    <col min="12" max="12" width="8" style="1" customWidth="1"/>
    <col min="13" max="16" width="9.140625" style="1"/>
    <col min="17" max="17" width="19.140625" style="1" customWidth="1"/>
    <col min="18" max="16384" width="9.140625" style="1"/>
  </cols>
  <sheetData>
    <row r="1" spans="1:18" x14ac:dyDescent="0.15">
      <c r="F1" s="2"/>
    </row>
    <row r="2" spans="1:18" x14ac:dyDescent="0.15">
      <c r="F2" s="2"/>
    </row>
    <row r="3" spans="1:18" x14ac:dyDescent="0.15">
      <c r="F3" s="2"/>
    </row>
    <row r="4" spans="1:18" ht="15" x14ac:dyDescent="0.2">
      <c r="A4" s="3" t="s">
        <v>29</v>
      </c>
    </row>
    <row r="6" spans="1:18" x14ac:dyDescent="0.15">
      <c r="F6" s="4"/>
    </row>
    <row r="7" spans="1:18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2.75" x14ac:dyDescent="0.2">
      <c r="A8" s="6" t="s">
        <v>0</v>
      </c>
      <c r="B8" s="63" t="s">
        <v>1</v>
      </c>
      <c r="C8" s="64"/>
      <c r="D8" s="64"/>
      <c r="E8" s="65"/>
      <c r="F8" s="63" t="s">
        <v>2</v>
      </c>
      <c r="G8" s="64" t="s">
        <v>2</v>
      </c>
      <c r="H8" s="64"/>
      <c r="I8" s="65"/>
      <c r="J8" s="63" t="s">
        <v>31</v>
      </c>
      <c r="K8" s="64" t="s">
        <v>2</v>
      </c>
      <c r="L8" s="64"/>
      <c r="M8" s="65"/>
      <c r="R8" s="62"/>
    </row>
    <row r="9" spans="1:18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2"/>
    </row>
    <row r="10" spans="1:18" x14ac:dyDescent="0.15">
      <c r="A10" s="14" t="s">
        <v>7</v>
      </c>
      <c r="B10" s="56">
        <v>43883.337800000001</v>
      </c>
      <c r="C10" s="50">
        <v>31930.132900000001</v>
      </c>
      <c r="D10" s="50">
        <v>11953.204900000001</v>
      </c>
      <c r="E10" s="57">
        <v>2411344.1349999998</v>
      </c>
      <c r="F10" s="56">
        <v>12261.765100000001</v>
      </c>
      <c r="G10" s="50">
        <v>10195.3842</v>
      </c>
      <c r="H10" s="50">
        <v>2066.3809000000001</v>
      </c>
      <c r="I10" s="57">
        <v>1000136.8685</v>
      </c>
      <c r="J10" s="56">
        <v>7653.3122000000003</v>
      </c>
      <c r="K10" s="50">
        <v>9124.2392999999993</v>
      </c>
      <c r="L10" s="50">
        <v>-1470.927099999999</v>
      </c>
      <c r="M10" s="57">
        <v>388469.83049999998</v>
      </c>
      <c r="R10" s="62"/>
    </row>
    <row r="11" spans="1:18" x14ac:dyDescent="0.15">
      <c r="A11" s="15" t="s">
        <v>8</v>
      </c>
      <c r="B11" s="58">
        <v>39439.625200000002</v>
      </c>
      <c r="C11" s="51">
        <v>47683.146099999998</v>
      </c>
      <c r="D11" s="51">
        <v>-8243.5208999999959</v>
      </c>
      <c r="E11" s="59">
        <v>2423683.7853999999</v>
      </c>
      <c r="F11" s="58">
        <v>12077.852800000001</v>
      </c>
      <c r="G11" s="51">
        <v>11526.5556</v>
      </c>
      <c r="H11" s="51">
        <v>551.29720000000088</v>
      </c>
      <c r="I11" s="59">
        <v>1006439.4351</v>
      </c>
      <c r="J11" s="58">
        <v>13828.400600000001</v>
      </c>
      <c r="K11" s="51">
        <v>12680.635399999999</v>
      </c>
      <c r="L11" s="51">
        <v>1147.7652000000016</v>
      </c>
      <c r="M11" s="59">
        <v>388289.26640000002</v>
      </c>
      <c r="R11" s="62"/>
    </row>
    <row r="12" spans="1:18" x14ac:dyDescent="0.15">
      <c r="A12" s="15" t="s">
        <v>9</v>
      </c>
      <c r="B12" s="58">
        <v>33205.160799999998</v>
      </c>
      <c r="C12" s="51">
        <v>37726.957600000002</v>
      </c>
      <c r="D12" s="51">
        <v>-4521.7968000000037</v>
      </c>
      <c r="E12" s="59">
        <v>2372065.9944000002</v>
      </c>
      <c r="F12" s="58">
        <v>11557.016900000001</v>
      </c>
      <c r="G12" s="51">
        <v>10194.8959</v>
      </c>
      <c r="H12" s="51">
        <v>1362.121000000001</v>
      </c>
      <c r="I12" s="59">
        <v>994737.20440000005</v>
      </c>
      <c r="J12" s="58">
        <v>11218.2448</v>
      </c>
      <c r="K12" s="51">
        <v>9803.9624000000003</v>
      </c>
      <c r="L12" s="51">
        <v>1414.2824000000001</v>
      </c>
      <c r="M12" s="59">
        <v>389607.75140000001</v>
      </c>
      <c r="R12" s="62"/>
    </row>
    <row r="13" spans="1:18" x14ac:dyDescent="0.15">
      <c r="A13" s="15" t="s">
        <v>10</v>
      </c>
      <c r="B13" s="58">
        <v>36155.512799999997</v>
      </c>
      <c r="C13" s="51">
        <v>36570.6037</v>
      </c>
      <c r="D13" s="51">
        <v>-415.09090000000288</v>
      </c>
      <c r="E13" s="59">
        <v>2489132.1708</v>
      </c>
      <c r="F13" s="58">
        <v>12449.042799999999</v>
      </c>
      <c r="G13" s="51">
        <v>9659.2893999999997</v>
      </c>
      <c r="H13" s="51">
        <v>2789.7533999999996</v>
      </c>
      <c r="I13" s="59">
        <v>1028717.7500999999</v>
      </c>
      <c r="J13" s="58">
        <v>11036.870699999999</v>
      </c>
      <c r="K13" s="51">
        <v>9870.6124</v>
      </c>
      <c r="L13" s="51">
        <v>1166.2582999999995</v>
      </c>
      <c r="M13" s="59">
        <v>393574.01020000002</v>
      </c>
      <c r="R13" s="62"/>
    </row>
    <row r="14" spans="1:18" x14ac:dyDescent="0.15">
      <c r="A14" s="15" t="s">
        <v>11</v>
      </c>
      <c r="B14" s="58">
        <v>45796.368900000001</v>
      </c>
      <c r="C14" s="51">
        <v>38769.941400000003</v>
      </c>
      <c r="D14" s="51">
        <v>7026.427499999998</v>
      </c>
      <c r="E14" s="60">
        <v>2520617.3609000002</v>
      </c>
      <c r="F14" s="58">
        <v>13347.6379</v>
      </c>
      <c r="G14" s="51">
        <v>9622.2612000000008</v>
      </c>
      <c r="H14" s="51">
        <v>3725.3766999999989</v>
      </c>
      <c r="I14" s="60">
        <v>1035628.0441000001</v>
      </c>
      <c r="J14" s="58">
        <v>10325.7029</v>
      </c>
      <c r="K14" s="51">
        <v>10302.829299999999</v>
      </c>
      <c r="L14" s="51">
        <v>22.873600000000806</v>
      </c>
      <c r="M14" s="60">
        <v>392933.2977</v>
      </c>
      <c r="R14" s="62"/>
    </row>
    <row r="15" spans="1:18" x14ac:dyDescent="0.15">
      <c r="A15" s="15" t="s">
        <v>12</v>
      </c>
      <c r="B15" s="58">
        <v>46771.773000000001</v>
      </c>
      <c r="C15" s="51">
        <v>50546.297100000003</v>
      </c>
      <c r="D15" s="51">
        <v>-3774.5241000000024</v>
      </c>
      <c r="E15" s="59">
        <v>2520357.9967999998</v>
      </c>
      <c r="F15" s="58">
        <v>11149.7899</v>
      </c>
      <c r="G15" s="51">
        <v>11654.3048</v>
      </c>
      <c r="H15" s="51">
        <v>-504.51490000000013</v>
      </c>
      <c r="I15" s="59">
        <v>1036045.9221</v>
      </c>
      <c r="J15" s="58">
        <v>9996.6420999999991</v>
      </c>
      <c r="K15" s="51">
        <v>8471.1854999999996</v>
      </c>
      <c r="L15" s="51">
        <v>1525.4565999999995</v>
      </c>
      <c r="M15" s="59">
        <v>393904.00630000001</v>
      </c>
    </row>
    <row r="16" spans="1:18" x14ac:dyDescent="0.15">
      <c r="A16" s="15" t="s">
        <v>13</v>
      </c>
      <c r="B16" s="58">
        <v>0</v>
      </c>
      <c r="C16" s="51">
        <v>0</v>
      </c>
      <c r="D16" s="51">
        <v>0</v>
      </c>
      <c r="E16" s="59">
        <v>0</v>
      </c>
      <c r="F16" s="58">
        <v>0</v>
      </c>
      <c r="G16" s="51">
        <v>0</v>
      </c>
      <c r="H16" s="51">
        <v>0</v>
      </c>
      <c r="I16" s="59">
        <v>0</v>
      </c>
      <c r="J16" s="58">
        <v>0</v>
      </c>
      <c r="K16" s="51">
        <v>0</v>
      </c>
      <c r="L16" s="51">
        <v>0</v>
      </c>
      <c r="M16" s="59">
        <v>0</v>
      </c>
    </row>
    <row r="17" spans="1:17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17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17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17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17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17" ht="15" customHeight="1" x14ac:dyDescent="0.15">
      <c r="A22" s="7" t="s">
        <v>19</v>
      </c>
      <c r="B22" s="27">
        <f t="shared" ref="B22:L22" si="0">SUM(B10:B21)</f>
        <v>245251.77850000001</v>
      </c>
      <c r="C22" s="28">
        <f t="shared" si="0"/>
        <v>243227.07880000002</v>
      </c>
      <c r="D22" s="28">
        <f t="shared" si="0"/>
        <v>2024.6996999999938</v>
      </c>
      <c r="E22" s="29"/>
      <c r="F22" s="27">
        <f t="shared" si="0"/>
        <v>72843.1054</v>
      </c>
      <c r="G22" s="28">
        <f t="shared" si="0"/>
        <v>62852.691099999996</v>
      </c>
      <c r="H22" s="28">
        <f t="shared" si="0"/>
        <v>9990.4143000000004</v>
      </c>
      <c r="I22" s="29"/>
      <c r="J22" s="27">
        <f t="shared" si="0"/>
        <v>64059.173299999995</v>
      </c>
      <c r="K22" s="28">
        <f t="shared" si="0"/>
        <v>60253.4643</v>
      </c>
      <c r="L22" s="28">
        <f t="shared" si="0"/>
        <v>3805.7090000000026</v>
      </c>
      <c r="M22" s="29"/>
    </row>
    <row r="23" spans="1:17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7" ht="12.75" x14ac:dyDescent="0.2">
      <c r="A24" s="6" t="s">
        <v>0</v>
      </c>
      <c r="B24" s="63" t="s">
        <v>32</v>
      </c>
      <c r="C24" s="64" t="s">
        <v>2</v>
      </c>
      <c r="D24" s="64"/>
      <c r="E24" s="65"/>
      <c r="F24" s="63" t="s">
        <v>20</v>
      </c>
      <c r="G24" s="64"/>
      <c r="H24" s="64"/>
      <c r="I24" s="65"/>
      <c r="J24" s="63" t="s">
        <v>21</v>
      </c>
      <c r="K24" s="64"/>
      <c r="L24" s="64"/>
      <c r="M24" s="65"/>
      <c r="N24" s="63" t="s">
        <v>22</v>
      </c>
      <c r="O24" s="64" t="s">
        <v>2</v>
      </c>
      <c r="P24" s="64"/>
      <c r="Q24" s="65"/>
    </row>
    <row r="25" spans="1:17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7" x14ac:dyDescent="0.15">
      <c r="A26" s="14" t="s">
        <v>7</v>
      </c>
      <c r="B26" s="56">
        <v>4953.7551999999996</v>
      </c>
      <c r="C26" s="50">
        <v>8231.9820999999993</v>
      </c>
      <c r="D26" s="50">
        <v>-3278.2268999999997</v>
      </c>
      <c r="E26" s="57">
        <v>203479.87280000001</v>
      </c>
      <c r="F26" s="56">
        <v>2471.6983</v>
      </c>
      <c r="G26" s="50">
        <v>3189.4773</v>
      </c>
      <c r="H26" s="50">
        <v>-717.779</v>
      </c>
      <c r="I26" s="57">
        <v>51383.906999999999</v>
      </c>
      <c r="J26" s="56">
        <v>346.83929999999998</v>
      </c>
      <c r="K26" s="50">
        <v>113.57080000000001</v>
      </c>
      <c r="L26" s="50">
        <v>233.26849999999996</v>
      </c>
      <c r="M26" s="57">
        <v>19541.432700000001</v>
      </c>
      <c r="N26" s="32">
        <f>B10+F10+J10+B26+F26+J26</f>
        <v>71570.707900000009</v>
      </c>
      <c r="O26" s="33">
        <f t="shared" ref="O26:O37" si="1">C10+G10+K10+C26+G26+K26</f>
        <v>62784.786599999999</v>
      </c>
      <c r="P26" s="33">
        <f>+N26-O26</f>
        <v>8785.9213000000091</v>
      </c>
      <c r="Q26" s="34">
        <f>E10+I10+M10+E26+I26+M26</f>
        <v>4074356.0464999997</v>
      </c>
    </row>
    <row r="27" spans="1:17" x14ac:dyDescent="0.15">
      <c r="A27" s="15" t="s">
        <v>8</v>
      </c>
      <c r="B27" s="58">
        <v>14332.584800000001</v>
      </c>
      <c r="C27" s="51">
        <v>11730.352000000001</v>
      </c>
      <c r="D27" s="51">
        <v>2602.2327999999998</v>
      </c>
      <c r="E27" s="59">
        <v>206090.8248</v>
      </c>
      <c r="F27" s="58">
        <v>4075.6127000000001</v>
      </c>
      <c r="G27" s="51">
        <v>1363.5728999999999</v>
      </c>
      <c r="H27" s="51">
        <v>2712.0398000000005</v>
      </c>
      <c r="I27" s="59">
        <v>53650.387699999999</v>
      </c>
      <c r="J27" s="58">
        <v>207.6737</v>
      </c>
      <c r="K27" s="51">
        <v>172.99039999999999</v>
      </c>
      <c r="L27" s="51">
        <v>34.683300000000003</v>
      </c>
      <c r="M27" s="59">
        <v>19411.9411</v>
      </c>
      <c r="N27" s="35">
        <f t="shared" ref="N27:N37" si="2">B11+F11+J11+B27+F27+J27</f>
        <v>83961.749800000005</v>
      </c>
      <c r="O27" s="36">
        <f t="shared" si="1"/>
        <v>85157.252399999998</v>
      </c>
      <c r="P27" s="36">
        <f t="shared" ref="P27:P37" si="3">+N27-O27</f>
        <v>-1195.5025999999925</v>
      </c>
      <c r="Q27" s="37">
        <f t="shared" ref="Q27:Q37" si="4">E11+I11+M11+E27+I27+M27</f>
        <v>4097565.6404999997</v>
      </c>
    </row>
    <row r="28" spans="1:17" x14ac:dyDescent="0.15">
      <c r="A28" s="15" t="s">
        <v>9</v>
      </c>
      <c r="B28" s="58">
        <v>9365.2721999999994</v>
      </c>
      <c r="C28" s="51">
        <v>7877.0387000000001</v>
      </c>
      <c r="D28" s="51">
        <v>1488.2334999999994</v>
      </c>
      <c r="E28" s="59">
        <v>207384.33689999999</v>
      </c>
      <c r="F28" s="58">
        <v>2607.1273000000001</v>
      </c>
      <c r="G28" s="51">
        <v>2007.6617000000001</v>
      </c>
      <c r="H28" s="51">
        <v>599.46559999999999</v>
      </c>
      <c r="I28" s="59">
        <v>54899.694499999998</v>
      </c>
      <c r="J28" s="58">
        <v>228.07490000000001</v>
      </c>
      <c r="K28" s="51">
        <v>105.4649</v>
      </c>
      <c r="L28" s="51">
        <v>122.61000000000001</v>
      </c>
      <c r="M28" s="59">
        <v>19147.487799999999</v>
      </c>
      <c r="N28" s="35">
        <f t="shared" si="2"/>
        <v>68180.896900000007</v>
      </c>
      <c r="O28" s="36">
        <f t="shared" si="1"/>
        <v>67715.981200000009</v>
      </c>
      <c r="P28" s="36">
        <f t="shared" si="3"/>
        <v>464.91569999999774</v>
      </c>
      <c r="Q28" s="37">
        <f t="shared" si="4"/>
        <v>4037842.4694000003</v>
      </c>
    </row>
    <row r="29" spans="1:17" x14ac:dyDescent="0.15">
      <c r="A29" s="15" t="s">
        <v>10</v>
      </c>
      <c r="B29" s="58">
        <v>5956.5104000000001</v>
      </c>
      <c r="C29" s="51">
        <v>6315.5600999999997</v>
      </c>
      <c r="D29" s="51">
        <v>-359.04969999999958</v>
      </c>
      <c r="E29" s="59">
        <v>206932.9552</v>
      </c>
      <c r="F29" s="58">
        <v>2637.3825000000002</v>
      </c>
      <c r="G29" s="51">
        <v>1589.5174</v>
      </c>
      <c r="H29" s="51">
        <v>1047.8651000000002</v>
      </c>
      <c r="I29" s="59">
        <v>55948.898399999998</v>
      </c>
      <c r="J29" s="58">
        <v>475.6986</v>
      </c>
      <c r="K29" s="51">
        <v>494.2688</v>
      </c>
      <c r="L29" s="51">
        <v>-18.5702</v>
      </c>
      <c r="M29" s="59">
        <v>19493.887299999999</v>
      </c>
      <c r="N29" s="35">
        <f t="shared" si="2"/>
        <v>68711.017800000001</v>
      </c>
      <c r="O29" s="36">
        <f t="shared" si="1"/>
        <v>64499.851799999997</v>
      </c>
      <c r="P29" s="36">
        <f t="shared" si="3"/>
        <v>4211.1660000000047</v>
      </c>
      <c r="Q29" s="37">
        <f t="shared" si="4"/>
        <v>4193799.6719999998</v>
      </c>
    </row>
    <row r="30" spans="1:17" x14ac:dyDescent="0.15">
      <c r="A30" s="15" t="s">
        <v>11</v>
      </c>
      <c r="B30" s="58">
        <v>7781.7105000000001</v>
      </c>
      <c r="C30" s="51">
        <v>8342.0985999999994</v>
      </c>
      <c r="D30" s="51">
        <v>-560.38809999999921</v>
      </c>
      <c r="E30" s="60">
        <v>205993.62909999999</v>
      </c>
      <c r="F30" s="58">
        <v>4248.0955999999996</v>
      </c>
      <c r="G30" s="51">
        <v>7525.1594999999998</v>
      </c>
      <c r="H30" s="51">
        <v>-3277.0639000000001</v>
      </c>
      <c r="I30" s="60">
        <v>58491.3986</v>
      </c>
      <c r="J30" s="58">
        <v>444.20859999999999</v>
      </c>
      <c r="K30" s="51">
        <v>167.9254</v>
      </c>
      <c r="L30" s="51">
        <v>276.28319999999997</v>
      </c>
      <c r="M30" s="60">
        <v>19658.781800000001</v>
      </c>
      <c r="N30" s="35">
        <f t="shared" si="2"/>
        <v>81943.724400000006</v>
      </c>
      <c r="O30" s="36">
        <f t="shared" si="1"/>
        <v>74730.215399999986</v>
      </c>
      <c r="P30" s="36">
        <f t="shared" si="3"/>
        <v>7213.50900000002</v>
      </c>
      <c r="Q30" s="38">
        <f t="shared" si="4"/>
        <v>4233322.5122000007</v>
      </c>
    </row>
    <row r="31" spans="1:17" x14ac:dyDescent="0.15">
      <c r="A31" s="15" t="s">
        <v>12</v>
      </c>
      <c r="B31" s="58">
        <v>8552.0112000000008</v>
      </c>
      <c r="C31" s="51">
        <v>5815.8406999999997</v>
      </c>
      <c r="D31" s="51">
        <v>2736.1705000000011</v>
      </c>
      <c r="E31" s="59">
        <v>208540.8634</v>
      </c>
      <c r="F31" s="58">
        <v>3164.4140000000002</v>
      </c>
      <c r="G31" s="51">
        <v>1425.5449000000001</v>
      </c>
      <c r="H31" s="51">
        <v>1738.8691000000001</v>
      </c>
      <c r="I31" s="59">
        <v>60180.925799999997</v>
      </c>
      <c r="J31" s="58">
        <v>437.79919999999998</v>
      </c>
      <c r="K31" s="51">
        <v>367.20420000000001</v>
      </c>
      <c r="L31" s="51">
        <v>70.59499999999997</v>
      </c>
      <c r="M31" s="59">
        <v>19397.131000000001</v>
      </c>
      <c r="N31" s="35">
        <f t="shared" si="2"/>
        <v>80072.429399999994</v>
      </c>
      <c r="O31" s="36">
        <f t="shared" si="1"/>
        <v>78280.377199999988</v>
      </c>
      <c r="P31" s="36">
        <f t="shared" si="3"/>
        <v>1792.0522000000055</v>
      </c>
      <c r="Q31" s="37">
        <f t="shared" si="4"/>
        <v>4238426.8454</v>
      </c>
    </row>
    <row r="32" spans="1:17" x14ac:dyDescent="0.15">
      <c r="A32" s="15" t="s">
        <v>13</v>
      </c>
      <c r="B32" s="58">
        <v>0</v>
      </c>
      <c r="C32" s="51">
        <v>0</v>
      </c>
      <c r="D32" s="51">
        <v>0</v>
      </c>
      <c r="E32" s="59">
        <v>0</v>
      </c>
      <c r="F32" s="58">
        <v>0</v>
      </c>
      <c r="G32" s="51">
        <v>0</v>
      </c>
      <c r="H32" s="51">
        <v>0</v>
      </c>
      <c r="I32" s="59">
        <v>0</v>
      </c>
      <c r="J32" s="58">
        <v>0</v>
      </c>
      <c r="K32" s="51">
        <v>0</v>
      </c>
      <c r="L32" s="51">
        <v>0</v>
      </c>
      <c r="M32" s="59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</row>
    <row r="33" spans="1:17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7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7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7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</row>
    <row r="37" spans="1:17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7" ht="15" customHeight="1" x14ac:dyDescent="0.15">
      <c r="A38" s="7" t="s">
        <v>19</v>
      </c>
      <c r="B38" s="27">
        <f t="shared" ref="B38:D38" si="5">SUM(B26:B37)</f>
        <v>50941.844300000004</v>
      </c>
      <c r="C38" s="28">
        <f t="shared" si="5"/>
        <v>48312.872199999998</v>
      </c>
      <c r="D38" s="28">
        <f t="shared" si="5"/>
        <v>2628.9721000000018</v>
      </c>
      <c r="E38" s="29"/>
      <c r="F38" s="27">
        <f t="shared" ref="F38:L38" si="6">SUM(F26:F37)</f>
        <v>19204.330399999999</v>
      </c>
      <c r="G38" s="28">
        <f t="shared" si="6"/>
        <v>17100.933700000001</v>
      </c>
      <c r="H38" s="28">
        <f t="shared" si="6"/>
        <v>2103.3967000000002</v>
      </c>
      <c r="I38" s="29"/>
      <c r="J38" s="27">
        <f t="shared" si="6"/>
        <v>2140.2943</v>
      </c>
      <c r="K38" s="27">
        <f t="shared" si="6"/>
        <v>1421.4245000000001</v>
      </c>
      <c r="L38" s="28">
        <f t="shared" si="6"/>
        <v>718.86979999999994</v>
      </c>
      <c r="M38" s="29"/>
      <c r="N38" s="27">
        <f>SUM(N26:N37)</f>
        <v>454440.52619999996</v>
      </c>
      <c r="O38" s="27">
        <f>SUM(O26:O37)</f>
        <v>433168.46459999995</v>
      </c>
      <c r="P38" s="28">
        <f>SUM(P26:P37)</f>
        <v>21272.061600000045</v>
      </c>
      <c r="Q38" s="29"/>
    </row>
    <row r="39" spans="1:17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7" ht="12.75" x14ac:dyDescent="0.2">
      <c r="A40" s="49"/>
      <c r="B40" s="63" t="s">
        <v>26</v>
      </c>
      <c r="C40" s="64"/>
      <c r="D40" s="64"/>
      <c r="E40" s="65"/>
      <c r="F40" s="63" t="s">
        <v>33</v>
      </c>
      <c r="G40" s="64"/>
      <c r="H40" s="64"/>
      <c r="I40" s="65"/>
      <c r="J40" s="45"/>
      <c r="K40" s="45"/>
      <c r="L40" s="45"/>
      <c r="M40" s="45"/>
      <c r="N40" s="2"/>
      <c r="O40" s="2"/>
      <c r="P40" s="2"/>
      <c r="Q40" s="2"/>
    </row>
    <row r="41" spans="1:17" ht="12.75" x14ac:dyDescent="0.2">
      <c r="A41" s="6" t="s">
        <v>0</v>
      </c>
      <c r="B41" s="63" t="s">
        <v>28</v>
      </c>
      <c r="C41" s="64"/>
      <c r="D41" s="64"/>
      <c r="E41" s="65"/>
      <c r="F41" s="63" t="s">
        <v>27</v>
      </c>
      <c r="G41" s="64"/>
      <c r="H41" s="64"/>
      <c r="I41" s="65"/>
      <c r="J41" s="45"/>
      <c r="K41" s="45"/>
      <c r="L41" s="45"/>
      <c r="M41" s="45"/>
      <c r="N41" s="2"/>
      <c r="O41" s="2"/>
      <c r="P41" s="2"/>
      <c r="Q41" s="2"/>
    </row>
    <row r="42" spans="1:17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7" x14ac:dyDescent="0.15">
      <c r="A43" s="14" t="s">
        <v>7</v>
      </c>
      <c r="B43" s="50">
        <v>1309.729</v>
      </c>
      <c r="C43" s="50">
        <v>1168.8414</v>
      </c>
      <c r="D43" s="50">
        <v>140.88760000000002</v>
      </c>
      <c r="E43" s="50">
        <v>309554.22440000001</v>
      </c>
      <c r="F43" s="50">
        <v>3736.0781999999999</v>
      </c>
      <c r="G43" s="50">
        <v>3703.5039999999999</v>
      </c>
      <c r="H43" s="50">
        <v>32.574200000000019</v>
      </c>
      <c r="I43" s="59">
        <v>124314.18150000001</v>
      </c>
      <c r="J43" s="45"/>
      <c r="K43" s="45"/>
      <c r="L43" s="45"/>
      <c r="M43" s="45"/>
      <c r="N43" s="2"/>
      <c r="O43" s="2"/>
      <c r="P43" s="2"/>
      <c r="Q43" s="2"/>
    </row>
    <row r="44" spans="1:17" x14ac:dyDescent="0.15">
      <c r="A44" s="15" t="s">
        <v>8</v>
      </c>
      <c r="B44" s="51">
        <v>1181.4888000000001</v>
      </c>
      <c r="C44" s="51">
        <v>1168.7858000000001</v>
      </c>
      <c r="D44" s="51">
        <v>12.702999999999975</v>
      </c>
      <c r="E44" s="51">
        <v>312567.35499999998</v>
      </c>
      <c r="F44" s="51">
        <v>6644.5533999999998</v>
      </c>
      <c r="G44" s="51">
        <v>7077.3141999999998</v>
      </c>
      <c r="H44" s="51">
        <v>-432.76080000000002</v>
      </c>
      <c r="I44" s="59">
        <v>123783.6888</v>
      </c>
      <c r="J44" s="45"/>
      <c r="K44" s="45"/>
      <c r="L44" s="45"/>
      <c r="M44" s="45"/>
      <c r="N44" s="2"/>
      <c r="O44" s="2"/>
      <c r="P44" s="2"/>
      <c r="Q44" s="2"/>
    </row>
    <row r="45" spans="1:17" x14ac:dyDescent="0.15">
      <c r="A45" s="15" t="s">
        <v>9</v>
      </c>
      <c r="B45" s="51">
        <v>1554.6887999999999</v>
      </c>
      <c r="C45" s="51">
        <v>1184.0386000000001</v>
      </c>
      <c r="D45" s="51">
        <v>370.65019999999981</v>
      </c>
      <c r="E45" s="51">
        <v>306879.22120000003</v>
      </c>
      <c r="F45" s="51">
        <v>3832.6523999999999</v>
      </c>
      <c r="G45" s="51">
        <v>3417.3409999999999</v>
      </c>
      <c r="H45" s="51">
        <v>415.31140000000005</v>
      </c>
      <c r="I45" s="60">
        <v>124049.00199999999</v>
      </c>
      <c r="J45" s="45"/>
      <c r="K45" s="45"/>
      <c r="L45" s="45"/>
      <c r="M45" s="45"/>
      <c r="N45" s="2"/>
      <c r="O45" s="2"/>
      <c r="P45" s="48"/>
      <c r="Q45" s="2"/>
    </row>
    <row r="46" spans="1:17" x14ac:dyDescent="0.15">
      <c r="A46" s="15" t="s">
        <v>10</v>
      </c>
      <c r="B46" s="51">
        <v>2149.4382000000001</v>
      </c>
      <c r="C46" s="51">
        <v>1008.4142000000001</v>
      </c>
      <c r="D46" s="51">
        <v>1141.0239999999999</v>
      </c>
      <c r="E46" s="51">
        <v>321554.4178</v>
      </c>
      <c r="F46" s="51">
        <v>4586.1606000000002</v>
      </c>
      <c r="G46" s="51">
        <v>4241.9344000000001</v>
      </c>
      <c r="H46" s="51">
        <v>344.22620000000006</v>
      </c>
      <c r="I46" s="59">
        <v>125175.48609999999</v>
      </c>
      <c r="J46" s="45"/>
      <c r="K46" s="45"/>
      <c r="L46" s="45"/>
      <c r="M46" s="45"/>
      <c r="N46" s="2"/>
      <c r="O46" s="2"/>
      <c r="P46" s="2"/>
      <c r="Q46" s="2"/>
    </row>
    <row r="47" spans="1:17" x14ac:dyDescent="0.15">
      <c r="A47" s="15" t="s">
        <v>11</v>
      </c>
      <c r="B47" s="51">
        <v>2439.9023999999999</v>
      </c>
      <c r="C47" s="51">
        <v>1030.1119000000001</v>
      </c>
      <c r="D47" s="51">
        <v>1409.7904999999998</v>
      </c>
      <c r="E47" s="51">
        <v>324358.6753</v>
      </c>
      <c r="F47" s="51">
        <v>5045.0559000000003</v>
      </c>
      <c r="G47" s="51">
        <v>5135.7228999999998</v>
      </c>
      <c r="H47" s="51">
        <v>-90.666999999999462</v>
      </c>
      <c r="I47" s="59">
        <v>124538.4604</v>
      </c>
      <c r="J47" s="45"/>
      <c r="K47" s="45"/>
      <c r="L47" s="45"/>
      <c r="M47" s="45"/>
      <c r="N47" s="2"/>
      <c r="O47" s="2"/>
      <c r="P47" s="2"/>
      <c r="Q47" s="2"/>
    </row>
    <row r="48" spans="1:17" x14ac:dyDescent="0.15">
      <c r="A48" s="15" t="s">
        <v>12</v>
      </c>
      <c r="B48" s="51">
        <v>1248.8941</v>
      </c>
      <c r="C48" s="51">
        <v>878.60029999999995</v>
      </c>
      <c r="D48" s="51">
        <v>370.29380000000003</v>
      </c>
      <c r="E48" s="51">
        <v>325552.74949999998</v>
      </c>
      <c r="F48" s="51">
        <v>3632.5693999999999</v>
      </c>
      <c r="G48" s="51">
        <v>3277.7276999999999</v>
      </c>
      <c r="H48" s="51">
        <v>354.84169999999995</v>
      </c>
      <c r="I48" s="59">
        <v>124713.5643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9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17">
        <v>0</v>
      </c>
      <c r="I50" s="19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17">
        <v>0</v>
      </c>
      <c r="I51" s="18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17">
        <v>0</v>
      </c>
      <c r="I52" s="18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17">
        <v>0</v>
      </c>
      <c r="I53" s="18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52">
        <v>0</v>
      </c>
      <c r="C54" s="52">
        <v>0</v>
      </c>
      <c r="D54" s="53">
        <v>0</v>
      </c>
      <c r="E54" s="52">
        <v>0</v>
      </c>
      <c r="F54" s="52">
        <v>0</v>
      </c>
      <c r="G54" s="52">
        <v>0</v>
      </c>
      <c r="H54" s="25">
        <v>0</v>
      </c>
      <c r="I54" s="54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9884.1413000000011</v>
      </c>
      <c r="C55" s="27">
        <f t="shared" si="7"/>
        <v>6438.7921999999999</v>
      </c>
      <c r="D55" s="28">
        <f t="shared" si="7"/>
        <v>3445.3490999999995</v>
      </c>
      <c r="E55" s="27"/>
      <c r="F55" s="27">
        <f t="shared" si="7"/>
        <v>27477.069899999999</v>
      </c>
      <c r="G55" s="27">
        <f t="shared" si="7"/>
        <v>26853.5442</v>
      </c>
      <c r="H55" s="28">
        <f t="shared" si="7"/>
        <v>623.5257000000006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47" t="s">
        <v>23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 t="s">
        <v>25</v>
      </c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30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63" t="s">
        <v>1</v>
      </c>
      <c r="C64" s="64"/>
      <c r="D64" s="64"/>
      <c r="E64" s="65"/>
      <c r="F64" s="63" t="s">
        <v>2</v>
      </c>
      <c r="G64" s="64" t="s">
        <v>2</v>
      </c>
      <c r="H64" s="64"/>
      <c r="I64" s="65"/>
      <c r="J64" s="63" t="s">
        <v>31</v>
      </c>
      <c r="K64" s="64" t="s">
        <v>2</v>
      </c>
      <c r="L64" s="64"/>
      <c r="M64" s="65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6">
        <v>37998.253199999999</v>
      </c>
      <c r="C66" s="50">
        <v>25938.785400000001</v>
      </c>
      <c r="D66" s="50">
        <v>12059.467799999999</v>
      </c>
      <c r="E66" s="57">
        <v>1571461.6007999999</v>
      </c>
      <c r="F66" s="56">
        <v>11972.9764</v>
      </c>
      <c r="G66" s="50">
        <v>9013.8333000000002</v>
      </c>
      <c r="H66" s="50">
        <v>2959.1430999999993</v>
      </c>
      <c r="I66" s="57">
        <v>772472.95900000003</v>
      </c>
      <c r="J66" s="56">
        <v>7620.9907000000003</v>
      </c>
      <c r="K66" s="50">
        <v>8725.0755000000008</v>
      </c>
      <c r="L66" s="50">
        <v>-1104.0848000000005</v>
      </c>
      <c r="M66" s="57">
        <v>336556.09519999998</v>
      </c>
    </row>
    <row r="67" spans="1:17" x14ac:dyDescent="0.15">
      <c r="A67" s="15" t="s">
        <v>8</v>
      </c>
      <c r="B67" s="58">
        <v>36998.616600000001</v>
      </c>
      <c r="C67" s="51">
        <v>41657.805</v>
      </c>
      <c r="D67" s="51">
        <v>-4659.1883999999991</v>
      </c>
      <c r="E67" s="59">
        <v>1581743.6910000001</v>
      </c>
      <c r="F67" s="58">
        <v>11129.3781</v>
      </c>
      <c r="G67" s="51">
        <v>10735.625</v>
      </c>
      <c r="H67" s="51">
        <v>393.7530999999999</v>
      </c>
      <c r="I67" s="59">
        <v>777915.20620000002</v>
      </c>
      <c r="J67" s="58">
        <v>13228.1111</v>
      </c>
      <c r="K67" s="51">
        <v>12453.061</v>
      </c>
      <c r="L67" s="51">
        <v>775.05010000000038</v>
      </c>
      <c r="M67" s="59">
        <v>336946.10849999997</v>
      </c>
    </row>
    <row r="68" spans="1:17" x14ac:dyDescent="0.15">
      <c r="A68" s="15" t="s">
        <v>9</v>
      </c>
      <c r="B68" s="58">
        <v>28251.388900000002</v>
      </c>
      <c r="C68" s="51">
        <v>31982.5939</v>
      </c>
      <c r="D68" s="51">
        <v>-3731.2049999999981</v>
      </c>
      <c r="E68" s="59">
        <v>1546428.7803</v>
      </c>
      <c r="F68" s="58">
        <v>11032.291300000001</v>
      </c>
      <c r="G68" s="51">
        <v>9190.8940000000002</v>
      </c>
      <c r="H68" s="51">
        <v>1841.3973000000005</v>
      </c>
      <c r="I68" s="59">
        <v>770792.6176</v>
      </c>
      <c r="J68" s="58">
        <v>11081.5299</v>
      </c>
      <c r="K68" s="51">
        <v>9620.7080000000005</v>
      </c>
      <c r="L68" s="51">
        <v>1460.821899999999</v>
      </c>
      <c r="M68" s="59">
        <v>338686.33240000001</v>
      </c>
    </row>
    <row r="69" spans="1:17" x14ac:dyDescent="0.15">
      <c r="A69" s="15" t="s">
        <v>10</v>
      </c>
      <c r="B69" s="58">
        <v>33543.966999999997</v>
      </c>
      <c r="C69" s="51">
        <v>33124.120999999999</v>
      </c>
      <c r="D69" s="51">
        <v>419.84599999999773</v>
      </c>
      <c r="E69" s="59">
        <v>1623942.0688</v>
      </c>
      <c r="F69" s="58">
        <v>11430.191000000001</v>
      </c>
      <c r="G69" s="51">
        <v>9020.3613999999998</v>
      </c>
      <c r="H69" s="51">
        <v>2409.8296000000009</v>
      </c>
      <c r="I69" s="59">
        <v>795115.96019999997</v>
      </c>
      <c r="J69" s="58">
        <v>10953.9696</v>
      </c>
      <c r="K69" s="51">
        <v>9660.4401999999991</v>
      </c>
      <c r="L69" s="51">
        <v>1293.5294000000013</v>
      </c>
      <c r="M69" s="59">
        <v>340920.56459999998</v>
      </c>
    </row>
    <row r="70" spans="1:17" x14ac:dyDescent="0.15">
      <c r="A70" s="15" t="s">
        <v>11</v>
      </c>
      <c r="B70" s="58">
        <v>35219.3897</v>
      </c>
      <c r="C70" s="51">
        <v>33455.3076</v>
      </c>
      <c r="D70" s="51">
        <v>1764.0820999999996</v>
      </c>
      <c r="E70" s="60">
        <v>1641443.8773000001</v>
      </c>
      <c r="F70" s="58">
        <v>11497.168799999999</v>
      </c>
      <c r="G70" s="51">
        <v>8395.2855</v>
      </c>
      <c r="H70" s="51">
        <v>3101.8832999999995</v>
      </c>
      <c r="I70" s="60">
        <v>800602.15</v>
      </c>
      <c r="J70" s="58">
        <v>10064.489100000001</v>
      </c>
      <c r="K70" s="51">
        <v>10121.015799999999</v>
      </c>
      <c r="L70" s="51">
        <v>-56.526699999998527</v>
      </c>
      <c r="M70" s="60">
        <v>340878.26449999999</v>
      </c>
    </row>
    <row r="71" spans="1:17" x14ac:dyDescent="0.15">
      <c r="A71" s="15" t="s">
        <v>12</v>
      </c>
      <c r="B71" s="58">
        <v>33498.373</v>
      </c>
      <c r="C71" s="51">
        <v>37490.805099999998</v>
      </c>
      <c r="D71" s="51">
        <v>-3992.4320999999982</v>
      </c>
      <c r="E71" s="59">
        <v>1637257.1657</v>
      </c>
      <c r="F71" s="58">
        <v>10821.147300000001</v>
      </c>
      <c r="G71" s="51">
        <v>8705.2646000000004</v>
      </c>
      <c r="H71" s="51">
        <v>2115.8827000000001</v>
      </c>
      <c r="I71" s="59">
        <v>803586.76870000002</v>
      </c>
      <c r="J71" s="58">
        <v>8712.9215000000004</v>
      </c>
      <c r="K71" s="51">
        <v>8388.3619999999992</v>
      </c>
      <c r="L71" s="51">
        <v>324.55950000000121</v>
      </c>
      <c r="M71" s="59">
        <v>341209.71039999998</v>
      </c>
    </row>
    <row r="72" spans="1:17" x14ac:dyDescent="0.15">
      <c r="A72" s="15" t="s">
        <v>13</v>
      </c>
      <c r="B72" s="58">
        <v>0</v>
      </c>
      <c r="C72" s="51">
        <v>0</v>
      </c>
      <c r="D72" s="51">
        <v>0</v>
      </c>
      <c r="E72" s="59">
        <v>0</v>
      </c>
      <c r="F72" s="58">
        <v>0</v>
      </c>
      <c r="G72" s="51">
        <v>0</v>
      </c>
      <c r="H72" s="51">
        <v>0</v>
      </c>
      <c r="I72" s="59">
        <v>0</v>
      </c>
      <c r="J72" s="58">
        <v>0</v>
      </c>
      <c r="K72" s="51">
        <v>0</v>
      </c>
      <c r="L72" s="51">
        <v>0</v>
      </c>
      <c r="M72" s="59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18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18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205509.9884</v>
      </c>
      <c r="C78" s="28">
        <f t="shared" si="8"/>
        <v>203649.41800000001</v>
      </c>
      <c r="D78" s="28">
        <f t="shared" si="8"/>
        <v>1860.5704000000005</v>
      </c>
      <c r="E78" s="29"/>
      <c r="F78" s="27">
        <f t="shared" ref="F78:H78" si="9">SUM(F66:F77)</f>
        <v>67883.152900000001</v>
      </c>
      <c r="G78" s="28">
        <f t="shared" si="9"/>
        <v>55061.263800000001</v>
      </c>
      <c r="H78" s="28">
        <f t="shared" si="9"/>
        <v>12821.8891</v>
      </c>
      <c r="I78" s="29"/>
      <c r="J78" s="27">
        <f t="shared" ref="J78:L78" si="10">SUM(J66:J77)</f>
        <v>61662.011899999998</v>
      </c>
      <c r="K78" s="28">
        <f t="shared" si="10"/>
        <v>58968.662499999999</v>
      </c>
      <c r="L78" s="28">
        <f t="shared" si="10"/>
        <v>2693.3494000000028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63" t="s">
        <v>32</v>
      </c>
      <c r="C80" s="64" t="s">
        <v>2</v>
      </c>
      <c r="D80" s="64"/>
      <c r="E80" s="65"/>
      <c r="F80" s="63" t="s">
        <v>20</v>
      </c>
      <c r="G80" s="64"/>
      <c r="H80" s="64"/>
      <c r="I80" s="65"/>
      <c r="J80" s="63" t="s">
        <v>21</v>
      </c>
      <c r="K80" s="64" t="s">
        <v>2</v>
      </c>
      <c r="L80" s="64"/>
      <c r="M80" s="65"/>
      <c r="N80" s="63" t="s">
        <v>22</v>
      </c>
      <c r="O80" s="64" t="s">
        <v>2</v>
      </c>
      <c r="P80" s="64"/>
      <c r="Q80" s="65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6">
        <v>4935.9211999999998</v>
      </c>
      <c r="C82" s="50">
        <v>7954.3078999999998</v>
      </c>
      <c r="D82" s="50">
        <v>-3018.3867</v>
      </c>
      <c r="E82" s="57">
        <v>195323.639</v>
      </c>
      <c r="F82" s="56">
        <v>2470.4985999999999</v>
      </c>
      <c r="G82" s="50">
        <v>3186.0340000000001</v>
      </c>
      <c r="H82" s="50">
        <v>-715.53540000000021</v>
      </c>
      <c r="I82" s="57">
        <v>51206.608</v>
      </c>
      <c r="J82" s="56">
        <v>346.83929999999998</v>
      </c>
      <c r="K82" s="50">
        <v>113.57080000000001</v>
      </c>
      <c r="L82" s="50">
        <v>233.26849999999996</v>
      </c>
      <c r="M82" s="57">
        <v>19541.432700000001</v>
      </c>
      <c r="N82" s="32">
        <f>B66+F66+J66+B82+F82+J82</f>
        <v>65345.479399999997</v>
      </c>
      <c r="O82" s="33">
        <f>C66+G66+K66+C82+G82+K82</f>
        <v>54931.606899999999</v>
      </c>
      <c r="P82" s="33">
        <f>+N82-O82</f>
        <v>10413.872499999998</v>
      </c>
      <c r="Q82" s="34">
        <f>E66+I66+M66+E82+I82+M82</f>
        <v>2946562.3346999995</v>
      </c>
    </row>
    <row r="83" spans="1:17" x14ac:dyDescent="0.15">
      <c r="A83" s="15" t="s">
        <v>8</v>
      </c>
      <c r="B83" s="58">
        <v>12475.930399999999</v>
      </c>
      <c r="C83" s="51">
        <v>11593.3145</v>
      </c>
      <c r="D83" s="51">
        <v>882.61589999999887</v>
      </c>
      <c r="E83" s="59">
        <v>196213.0625</v>
      </c>
      <c r="F83" s="58">
        <v>4070.7363999999998</v>
      </c>
      <c r="G83" s="51">
        <v>1359.3461</v>
      </c>
      <c r="H83" s="51">
        <v>2711.3903</v>
      </c>
      <c r="I83" s="59">
        <v>53482.895799999998</v>
      </c>
      <c r="J83" s="58">
        <v>207.6737</v>
      </c>
      <c r="K83" s="51">
        <v>172.99039999999999</v>
      </c>
      <c r="L83" s="51">
        <v>34.683300000000003</v>
      </c>
      <c r="M83" s="59">
        <v>19411.9411</v>
      </c>
      <c r="N83" s="35">
        <f t="shared" ref="N83:N93" si="11">B67+F67+J67+B83+F83+J83</f>
        <v>78110.446299999996</v>
      </c>
      <c r="O83" s="36">
        <f t="shared" ref="O83:O93" si="12">C67+G67+K67+C83+G83+K83</f>
        <v>77972.141999999993</v>
      </c>
      <c r="P83" s="36">
        <f t="shared" ref="P83:P88" si="13">+N83-O83</f>
        <v>138.30430000000342</v>
      </c>
      <c r="Q83" s="37">
        <f t="shared" ref="Q83:Q92" si="14">E67+I67+M67+E83+I83+M83</f>
        <v>2965712.9051000001</v>
      </c>
    </row>
    <row r="84" spans="1:17" x14ac:dyDescent="0.15">
      <c r="A84" s="15" t="s">
        <v>9</v>
      </c>
      <c r="B84" s="58">
        <v>9094.4032000000007</v>
      </c>
      <c r="C84" s="51">
        <v>7764.4322000000002</v>
      </c>
      <c r="D84" s="51">
        <v>1329.9710000000005</v>
      </c>
      <c r="E84" s="59">
        <v>197351.8916</v>
      </c>
      <c r="F84" s="58">
        <v>2607.0481</v>
      </c>
      <c r="G84" s="51">
        <v>2000.8580999999999</v>
      </c>
      <c r="H84" s="51">
        <v>606.19000000000005</v>
      </c>
      <c r="I84" s="59">
        <v>54742.2192</v>
      </c>
      <c r="J84" s="58">
        <v>228.07490000000001</v>
      </c>
      <c r="K84" s="51">
        <v>105.4649</v>
      </c>
      <c r="L84" s="51">
        <v>122.61000000000001</v>
      </c>
      <c r="M84" s="59">
        <v>19147.487799999999</v>
      </c>
      <c r="N84" s="35">
        <f t="shared" si="11"/>
        <v>62294.736300000004</v>
      </c>
      <c r="O84" s="36">
        <f t="shared" si="12"/>
        <v>60664.951099999998</v>
      </c>
      <c r="P84" s="36">
        <f t="shared" si="13"/>
        <v>1629.7852000000057</v>
      </c>
      <c r="Q84" s="37">
        <f t="shared" si="14"/>
        <v>2927149.3289000005</v>
      </c>
    </row>
    <row r="85" spans="1:17" x14ac:dyDescent="0.15">
      <c r="A85" s="15" t="s">
        <v>10</v>
      </c>
      <c r="B85" s="58">
        <v>5915.6477000000004</v>
      </c>
      <c r="C85" s="51">
        <v>6202.9549999999999</v>
      </c>
      <c r="D85" s="51">
        <v>-287.30729999999949</v>
      </c>
      <c r="E85" s="59">
        <v>196968.02040000001</v>
      </c>
      <c r="F85" s="58">
        <v>2636.9373999999998</v>
      </c>
      <c r="G85" s="51">
        <v>1587.277</v>
      </c>
      <c r="H85" s="51">
        <v>1049.6603999999998</v>
      </c>
      <c r="I85" s="59">
        <v>55795.257799999999</v>
      </c>
      <c r="J85" s="58">
        <v>475.6986</v>
      </c>
      <c r="K85" s="51">
        <v>494.2688</v>
      </c>
      <c r="L85" s="51">
        <v>-18.5702</v>
      </c>
      <c r="M85" s="59">
        <v>19493.887299999999</v>
      </c>
      <c r="N85" s="35">
        <f t="shared" si="11"/>
        <v>64956.4113</v>
      </c>
      <c r="O85" s="36">
        <f t="shared" si="12"/>
        <v>60089.4234</v>
      </c>
      <c r="P85" s="36">
        <f t="shared" si="13"/>
        <v>4866.9879000000001</v>
      </c>
      <c r="Q85" s="37">
        <f t="shared" si="14"/>
        <v>3032235.7590999999</v>
      </c>
    </row>
    <row r="86" spans="1:17" x14ac:dyDescent="0.15">
      <c r="A86" s="15" t="s">
        <v>11</v>
      </c>
      <c r="B86" s="58">
        <v>7570.7731999999996</v>
      </c>
      <c r="C86" s="51">
        <v>7315.7880999999998</v>
      </c>
      <c r="D86" s="51">
        <v>254.98509999999987</v>
      </c>
      <c r="E86" s="60">
        <v>196853.25289999999</v>
      </c>
      <c r="F86" s="58">
        <v>4246.3055000000004</v>
      </c>
      <c r="G86" s="51">
        <v>7521.9866000000002</v>
      </c>
      <c r="H86" s="51">
        <v>-3275.6810999999998</v>
      </c>
      <c r="I86" s="60">
        <v>58342.985399999998</v>
      </c>
      <c r="J86" s="58">
        <v>444.20859999999999</v>
      </c>
      <c r="K86" s="51">
        <v>167.9254</v>
      </c>
      <c r="L86" s="51">
        <v>276.28319999999997</v>
      </c>
      <c r="M86" s="60">
        <v>19658.781800000001</v>
      </c>
      <c r="N86" s="35">
        <f t="shared" si="11"/>
        <v>69042.334900000002</v>
      </c>
      <c r="O86" s="36">
        <f t="shared" si="12"/>
        <v>66977.308999999994</v>
      </c>
      <c r="P86" s="36">
        <f t="shared" si="13"/>
        <v>2065.0259000000078</v>
      </c>
      <c r="Q86" s="38">
        <f t="shared" si="14"/>
        <v>3057779.3119000006</v>
      </c>
    </row>
    <row r="87" spans="1:17" x14ac:dyDescent="0.15">
      <c r="A87" s="15" t="s">
        <v>12</v>
      </c>
      <c r="B87" s="58">
        <v>8488.8868999999995</v>
      </c>
      <c r="C87" s="51">
        <v>5753.0996999999998</v>
      </c>
      <c r="D87" s="51">
        <v>2735.7871999999998</v>
      </c>
      <c r="E87" s="59">
        <v>199392.09779999999</v>
      </c>
      <c r="F87" s="58">
        <v>3163.9513999999999</v>
      </c>
      <c r="G87" s="51">
        <v>1423.9346</v>
      </c>
      <c r="H87" s="51">
        <v>1740.0167999999999</v>
      </c>
      <c r="I87" s="59">
        <v>60030.852599999998</v>
      </c>
      <c r="J87" s="58">
        <v>437.79919999999998</v>
      </c>
      <c r="K87" s="51">
        <v>367.20420000000001</v>
      </c>
      <c r="L87" s="51">
        <v>70.59499999999997</v>
      </c>
      <c r="M87" s="59">
        <v>19397.131000000001</v>
      </c>
      <c r="N87" s="35">
        <f t="shared" si="11"/>
        <v>65123.079299999998</v>
      </c>
      <c r="O87" s="36">
        <f t="shared" si="12"/>
        <v>62128.6702</v>
      </c>
      <c r="P87" s="36">
        <f t="shared" si="13"/>
        <v>2994.4090999999971</v>
      </c>
      <c r="Q87" s="37">
        <f t="shared" si="14"/>
        <v>3060873.7261999999</v>
      </c>
    </row>
    <row r="88" spans="1:17" x14ac:dyDescent="0.15">
      <c r="A88" s="15" t="s">
        <v>13</v>
      </c>
      <c r="B88" s="58">
        <v>0</v>
      </c>
      <c r="C88" s="51">
        <v>0</v>
      </c>
      <c r="D88" s="51">
        <v>0</v>
      </c>
      <c r="E88" s="59">
        <v>0</v>
      </c>
      <c r="F88" s="58">
        <v>0</v>
      </c>
      <c r="G88" s="51">
        <v>0</v>
      </c>
      <c r="H88" s="51">
        <v>0</v>
      </c>
      <c r="I88" s="59">
        <v>0</v>
      </c>
      <c r="J88" s="58">
        <v>0</v>
      </c>
      <c r="K88" s="51">
        <v>0</v>
      </c>
      <c r="L88" s="51">
        <v>0</v>
      </c>
      <c r="M88" s="59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8">
        <v>0</v>
      </c>
      <c r="C89" s="51">
        <v>0</v>
      </c>
      <c r="D89" s="51">
        <v>0</v>
      </c>
      <c r="E89" s="61">
        <v>0</v>
      </c>
      <c r="F89" s="58">
        <v>0</v>
      </c>
      <c r="G89" s="51">
        <v>0</v>
      </c>
      <c r="H89" s="51">
        <v>0</v>
      </c>
      <c r="I89" s="61">
        <v>0</v>
      </c>
      <c r="J89" s="58">
        <v>0</v>
      </c>
      <c r="K89" s="51">
        <v>0</v>
      </c>
      <c r="L89" s="51">
        <v>0</v>
      </c>
      <c r="M89" s="61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48481.562599999997</v>
      </c>
      <c r="C94" s="28">
        <f t="shared" si="16"/>
        <v>46583.897399999994</v>
      </c>
      <c r="D94" s="28">
        <f t="shared" si="16"/>
        <v>1897.6651999999995</v>
      </c>
      <c r="E94" s="29"/>
      <c r="F94" s="27">
        <f t="shared" ref="F94:H94" si="17">SUM(F82:F93)</f>
        <v>19195.4774</v>
      </c>
      <c r="G94" s="28">
        <f t="shared" si="17"/>
        <v>17079.436399999999</v>
      </c>
      <c r="H94" s="28">
        <f t="shared" si="17"/>
        <v>2116.0409999999997</v>
      </c>
      <c r="I94" s="29"/>
      <c r="J94" s="27">
        <f t="shared" ref="J94:L94" si="18">SUM(J82:J93)</f>
        <v>2140.2943</v>
      </c>
      <c r="K94" s="27">
        <f t="shared" si="18"/>
        <v>1421.4245000000001</v>
      </c>
      <c r="L94" s="28">
        <f t="shared" si="18"/>
        <v>718.86979999999994</v>
      </c>
      <c r="M94" s="29"/>
      <c r="N94" s="27">
        <f>SUM(N82:N93)</f>
        <v>404872.48749999999</v>
      </c>
      <c r="O94" s="27">
        <f>SUM(O82:O93)</f>
        <v>382764.10259999998</v>
      </c>
      <c r="P94" s="28">
        <f>SUM(P82:P93)</f>
        <v>22108.384900000012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63" t="s">
        <v>26</v>
      </c>
      <c r="C96" s="64"/>
      <c r="D96" s="64"/>
      <c r="E96" s="65"/>
      <c r="F96" s="63" t="s">
        <v>33</v>
      </c>
      <c r="G96" s="64"/>
      <c r="H96" s="64"/>
      <c r="I96" s="65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63" t="s">
        <v>28</v>
      </c>
      <c r="C97" s="64"/>
      <c r="D97" s="64"/>
      <c r="E97" s="65"/>
      <c r="F97" s="63" t="s">
        <v>27</v>
      </c>
      <c r="G97" s="64"/>
      <c r="H97" s="64"/>
      <c r="I97" s="65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1099.644</v>
      </c>
      <c r="C99" s="50">
        <v>759.64430000000004</v>
      </c>
      <c r="D99" s="50">
        <v>339.99969999999996</v>
      </c>
      <c r="E99" s="59">
        <v>142508.2377</v>
      </c>
      <c r="F99" s="50">
        <v>3712.8683000000001</v>
      </c>
      <c r="G99" s="50">
        <v>3622.4983999999999</v>
      </c>
      <c r="H99" s="50">
        <v>90.369900000000143</v>
      </c>
      <c r="I99" s="60">
        <v>122855.4424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921.64790000000005</v>
      </c>
      <c r="C100" s="51">
        <v>776.33510000000001</v>
      </c>
      <c r="D100" s="51">
        <v>145.31280000000004</v>
      </c>
      <c r="E100" s="59">
        <v>144105.52160000001</v>
      </c>
      <c r="F100" s="51">
        <v>6532.5065000000004</v>
      </c>
      <c r="G100" s="51">
        <v>7037.9683000000005</v>
      </c>
      <c r="H100" s="51">
        <v>-505.46180000000004</v>
      </c>
      <c r="I100" s="59">
        <v>122247.5943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1228.8001999999999</v>
      </c>
      <c r="C101" s="51">
        <v>692.10059999999999</v>
      </c>
      <c r="D101" s="51">
        <v>536.69959999999992</v>
      </c>
      <c r="E101" s="60">
        <v>142068.50839999999</v>
      </c>
      <c r="F101" s="51">
        <v>3796.6057999999998</v>
      </c>
      <c r="G101" s="51">
        <v>3389.1785</v>
      </c>
      <c r="H101" s="51">
        <v>407.42729999999983</v>
      </c>
      <c r="I101" s="59">
        <v>122500.2029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1857.3105</v>
      </c>
      <c r="C102" s="51">
        <v>642.26490000000001</v>
      </c>
      <c r="D102" s="51">
        <v>1215.0455999999999</v>
      </c>
      <c r="E102" s="59">
        <v>149480.42879999999</v>
      </c>
      <c r="F102" s="51">
        <v>4557.8105999999998</v>
      </c>
      <c r="G102" s="51">
        <v>4188.7043999999996</v>
      </c>
      <c r="H102" s="51">
        <v>369.10620000000017</v>
      </c>
      <c r="I102" s="60">
        <v>123651.1029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1234.7533000000001</v>
      </c>
      <c r="C103" s="51">
        <v>685.83479999999997</v>
      </c>
      <c r="D103" s="51">
        <v>548.91850000000011</v>
      </c>
      <c r="E103" s="59">
        <v>150832.14379999999</v>
      </c>
      <c r="F103" s="51">
        <v>5022.8135000000002</v>
      </c>
      <c r="G103" s="51">
        <v>5082.8343000000004</v>
      </c>
      <c r="H103" s="51">
        <v>-60.020800000000236</v>
      </c>
      <c r="I103" s="60">
        <v>123059.3501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1040.7506000000001</v>
      </c>
      <c r="C104" s="51">
        <v>599.5317</v>
      </c>
      <c r="D104" s="51">
        <v>441.21890000000008</v>
      </c>
      <c r="E104" s="60">
        <v>151570.37590000001</v>
      </c>
      <c r="F104" s="51">
        <v>3614.8710999999998</v>
      </c>
      <c r="G104" s="51">
        <v>3259.7649999999999</v>
      </c>
      <c r="H104" s="51">
        <v>355.10609999999997</v>
      </c>
      <c r="I104" s="59">
        <v>123240.22229999999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9">
        <v>0</v>
      </c>
      <c r="F105" s="51">
        <v>0</v>
      </c>
      <c r="G105" s="51">
        <v>0</v>
      </c>
      <c r="H105" s="51">
        <v>0</v>
      </c>
      <c r="I105" s="59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5">
        <v>0</v>
      </c>
      <c r="F110" s="52">
        <v>0</v>
      </c>
      <c r="G110" s="52">
        <v>0</v>
      </c>
      <c r="H110" s="25">
        <v>0</v>
      </c>
      <c r="I110" s="55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7382.9065000000001</v>
      </c>
      <c r="C111" s="27">
        <f t="shared" si="19"/>
        <v>4155.7114000000001</v>
      </c>
      <c r="D111" s="28">
        <f>SUM(D99:D110)</f>
        <v>3227.1950999999999</v>
      </c>
      <c r="E111" s="27"/>
      <c r="F111" s="27">
        <f t="shared" si="19"/>
        <v>27237.4758</v>
      </c>
      <c r="G111" s="27">
        <f t="shared" si="19"/>
        <v>26580.948900000003</v>
      </c>
      <c r="H111" s="28">
        <f>SUM(H99:H110)</f>
        <v>656.52689999999984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24</v>
      </c>
    </row>
  </sheetData>
  <mergeCells count="22">
    <mergeCell ref="N24:Q24"/>
    <mergeCell ref="N80:Q80"/>
    <mergeCell ref="J64:M64"/>
    <mergeCell ref="B8:E8"/>
    <mergeCell ref="F8:I8"/>
    <mergeCell ref="J8:M8"/>
    <mergeCell ref="F24:I24"/>
    <mergeCell ref="J80:M80"/>
    <mergeCell ref="J24:M24"/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</mergeCells>
  <phoneticPr fontId="1" type="noConversion"/>
  <conditionalFormatting sqref="D44:D49">
    <cfRule type="cellIs" dxfId="5" priority="6" stopIfTrue="1" operator="lessThan">
      <formula>0</formula>
    </cfRule>
  </conditionalFormatting>
  <conditionalFormatting sqref="F43:G43">
    <cfRule type="cellIs" dxfId="4" priority="3" stopIfTrue="1" operator="lessThan">
      <formula>0</formula>
    </cfRule>
  </conditionalFormatting>
  <conditionalFormatting sqref="B43:C43">
    <cfRule type="cellIs" dxfId="3" priority="5" stopIfTrue="1" operator="lessThan">
      <formula>0</formula>
    </cfRule>
  </conditionalFormatting>
  <conditionalFormatting sqref="E43">
    <cfRule type="cellIs" dxfId="2" priority="4" stopIfTrue="1" operator="lessThan">
      <formula>0</formula>
    </cfRule>
  </conditionalFormatting>
  <conditionalFormatting sqref="F99:G99">
    <cfRule type="cellIs" dxfId="1" priority="1" stopIfTrue="1" operator="lessThan">
      <formula>0</formula>
    </cfRule>
  </conditionalFormatting>
  <conditionalFormatting sqref="B99:C99">
    <cfRule type="cellIs" dxfId="0" priority="2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2018</vt:lpstr>
      <vt:lpstr>'Fonder 2018'!Utskriftsområde</vt:lpstr>
    </vt:vector>
  </TitlesOfParts>
  <Company>DGC Systems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2017-05-09T18:33:58Z</cp:lastPrinted>
  <dcterms:created xsi:type="dcterms:W3CDTF">2010-02-10T19:11:15Z</dcterms:created>
  <dcterms:modified xsi:type="dcterms:W3CDTF">2018-07-09T15:40:10Z</dcterms:modified>
</cp:coreProperties>
</file>