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Alma Media 2026\"/>
    </mc:Choice>
  </mc:AlternateContent>
  <xr:revisionPtr revIDLastSave="0" documentId="8_{C2AA9FCD-265A-4B8C-B367-576042BA5D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<sst xmlns="http://schemas.openxmlformats.org/spreadsheetml/2006/main" count="179" uniqueCount="59">
  <si>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</si>
  <si>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</si>
  <si>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</si>
  <si>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</si>
  <si>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</si>
  <si>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</si>
  <si>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</si>
  <si>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</si>
  <si>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</si>
  <si>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</si>
  <si>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</si>
  <si>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</si>
  <si>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</si>
  <si>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</si>
  <si>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</si>
  <si>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</si>
  <si>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</si>
  <si>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</si>
  <si>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</si>
  <si>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</si>
  <si>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</si>
  <si>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</si>
  <si>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</si>
  <si>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</si>
  <si>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</si>
  <si>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</si>
  <si>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</si>
  <si>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12.22.58</t>
  </si>
  <si>
    <t>000268192</t>
  </si>
  <si>
    <t>11.35.01</t>
  </si>
  <si>
    <t>000245244</t>
  </si>
  <si>
    <t>000245243</t>
  </si>
  <si>
    <t>12.41.41</t>
  </si>
  <si>
    <t>000333130</t>
  </si>
  <si>
    <t>13.57.00</t>
  </si>
  <si>
    <t>000408955</t>
  </si>
  <si>
    <t>12.10.22</t>
  </si>
  <si>
    <t>000348989</t>
  </si>
  <si>
    <t>12.38.30</t>
  </si>
  <si>
    <t>000392810</t>
  </si>
  <si>
    <t>000392812</t>
  </si>
  <si>
    <t>13.27.42</t>
  </si>
  <si>
    <t>000459840</t>
  </si>
  <si>
    <t>10.32.41</t>
  </si>
  <si>
    <t>000148201</t>
  </si>
  <si>
    <t>000148200</t>
  </si>
  <si>
    <t>13.35.03</t>
  </si>
  <si>
    <t>000668603</t>
  </si>
  <si>
    <t>13.48.50</t>
  </si>
  <si>
    <t>000690312</t>
  </si>
  <si>
    <t>14.54.17</t>
  </si>
  <si>
    <t>000791358</t>
  </si>
  <si>
    <t>15.44.09</t>
  </si>
  <si>
    <t>000869102</t>
  </si>
  <si>
    <t>17.47.43</t>
  </si>
  <si>
    <t>001153323</t>
  </si>
  <si>
    <t>001153322</t>
  </si>
  <si>
    <t>001153321</t>
  </si>
  <si>
    <t>001153324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</si>
</sst>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topLeftCell="A16" zoomScale="90" zoomScaleNormal="90" workbookViewId="0">
      <selection activeCell="A16" sqref="A16:D1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46223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46216</v>
      </c>
      <c r="C9" s="4" t="s">
        <v>26</v>
      </c>
      <c r="D9" s="24">
        <f>SUMIF($B$19:$B$15004,B9,$D$19:$D$15004)</f>
        <v>1500</v>
      </c>
      <c r="E9" s="22" cm="1">
        <f t="array" ref="E9">IFERROR(ROUND((SUMPRODUCT(($B$19:$B$15004=B9)*$D$19:$D$15004*$E$19:$E$15004)/D9)-0.0000000001,4),0)</f>
        <v>13.85</v>
      </c>
      <c r="F9" s="5" t="s">
        <v>7</v>
      </c>
      <c r="G9" s="7">
        <f>COUNTIF($B$19:$B$15004,B9)</f>
        <v>1</v>
      </c>
      <c r="I9" s="9"/>
    </row>
    <row r="10" spans="1:9" s="2" customFormat="1" ht="19.7" customHeight="1">
      <c r="A10" s="4" t="s">
        <v>24</v>
      </c>
      <c r="B10" s="20">
        <f>B9+1</f>
        <v>46217</v>
      </c>
      <c r="C10" s="4" t="s">
        <v>26</v>
      </c>
      <c r="D10" s="7">
        <f t="shared" ref="D10:D13" si="0">SUMIF($B$19:$B$15004,B10,$D$19:$D$15004)</f>
        <v>1500</v>
      </c>
      <c r="E10" s="22" cm="1">
        <f t="array" ref="E10">IFERROR(ROUND((SUMPRODUCT(($B$19:$B$15004=B10)*$D$19:$D$15004*$E$19:$E$15004)/D10)-0.0000000001,4),0)</f>
        <v>13.433299999999999</v>
      </c>
      <c r="F10" s="5" t="s">
        <v>7</v>
      </c>
      <c r="G10" s="7">
        <f t="shared" ref="G10:G13" si="1">COUNTIF($B$19:$B$15004,B10)</f>
        <v>4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46218</v>
      </c>
      <c r="C11" s="4" t="s">
        <v>26</v>
      </c>
      <c r="D11" s="7">
        <f t="shared" si="0"/>
        <v>2000</v>
      </c>
      <c r="E11" s="22" cm="1">
        <f t="array" ref="E11">IFERROR(ROUND((SUMPRODUCT(($B$19:$B$15004=B11)*$D$19:$D$15004*$E$19:$E$15004)/D11)-0.0000000001,4),0)</f>
        <v>13.4</v>
      </c>
      <c r="F11" s="5" t="s">
        <v>7</v>
      </c>
      <c r="G11" s="7">
        <f t="shared" si="1"/>
        <v>4</v>
      </c>
      <c r="I11" s="9"/>
    </row>
    <row r="12" spans="1:9" s="2" customFormat="1" ht="19.7" customHeight="1">
      <c r="A12" s="4" t="s">
        <v>24</v>
      </c>
      <c r="B12" s="20">
        <f t="shared" si="2"/>
        <v>46219</v>
      </c>
      <c r="C12" s="4" t="s">
        <v>26</v>
      </c>
      <c r="D12" s="7">
        <f t="shared" si="0"/>
        <v>2000</v>
      </c>
      <c r="E12" s="22" cm="1">
        <f t="array" ref="E12">IFERROR(ROUND((SUMPRODUCT(($B$19:$B$15004=B12)*$D$19:$D$15004*$E$19:$E$15004)/D12)-0.0000000001,4),0)</f>
        <v>13.4</v>
      </c>
      <c r="F12" s="5" t="s">
        <v>7</v>
      </c>
      <c r="G12" s="7">
        <f t="shared" si="1"/>
        <v>2</v>
      </c>
      <c r="I12" s="9"/>
    </row>
    <row r="13" spans="1:9" s="2" customFormat="1" ht="19.7" customHeight="1">
      <c r="A13" s="4" t="s">
        <v>24</v>
      </c>
      <c r="B13" s="20">
        <f t="shared" si="2"/>
        <v>46220</v>
      </c>
      <c r="C13" s="4" t="s">
        <v>26</v>
      </c>
      <c r="D13" s="7">
        <f t="shared" si="0"/>
        <v>2000</v>
      </c>
      <c r="E13" s="22" cm="1">
        <f t="array" ref="E13">IFERROR(ROUND((SUMPRODUCT(($B$19:$B$15004=B13)*$D$19:$D$15004*$E$19:$E$15004)/D13)-0.0000000001,4),0)</f>
        <v>13.357799999999999</v>
      </c>
      <c r="F13" s="5" t="s">
        <v>7</v>
      </c>
      <c r="G13" s="7">
        <f t="shared" si="1"/>
        <v>8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46216</v>
      </c>
      <c r="C19" s="5" t="s">
        <v>27</v>
      </c>
      <c r="D19" s="7">
        <v>1500</v>
      </c>
      <c r="E19" s="8">
        <v>13.85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46217</v>
      </c>
      <c r="C20" s="5" t="s">
        <v>29</v>
      </c>
      <c r="D20" s="7">
        <v>29</v>
      </c>
      <c r="E20" s="8">
        <v>13.45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46217</v>
      </c>
      <c r="C21" s="5" t="s">
        <v>29</v>
      </c>
      <c r="D21" s="7">
        <v>30</v>
      </c>
      <c r="E21" s="8">
        <v>13.45</v>
      </c>
      <c r="F21" s="5" t="s">
        <v>17</v>
      </c>
      <c r="G21" s="5" t="s">
        <v>7</v>
      </c>
      <c r="H21" s="5" t="s">
        <v>26</v>
      </c>
      <c r="I21" s="5" t="s">
        <v>31</v>
      </c>
      <c r="J21" s="5" t="s">
        <v>19</v>
      </c>
    </row>
    <row r="22" spans="1:10" s="6" customFormat="1" ht="19.7" customHeight="1">
      <c r="A22" s="5" t="s">
        <v>24</v>
      </c>
      <c r="B22" s="20">
        <v>46217</v>
      </c>
      <c r="C22" s="5" t="s">
        <v>32</v>
      </c>
      <c r="D22" s="7">
        <v>941</v>
      </c>
      <c r="E22" s="8">
        <v>13.45</v>
      </c>
      <c r="F22" s="5" t="s">
        <v>17</v>
      </c>
      <c r="G22" s="5" t="s">
        <v>7</v>
      </c>
      <c r="H22" s="5" t="s">
        <v>26</v>
      </c>
      <c r="I22" s="5" t="s">
        <v>33</v>
      </c>
      <c r="J22" s="5" t="s">
        <v>19</v>
      </c>
    </row>
    <row r="23" spans="1:10" s="6" customFormat="1" ht="19.7" customHeight="1">
      <c r="A23" s="5" t="s">
        <v>24</v>
      </c>
      <c r="B23" s="20">
        <v>46217</v>
      </c>
      <c r="C23" s="5" t="s">
        <v>34</v>
      </c>
      <c r="D23" s="7">
        <v>500</v>
      </c>
      <c r="E23" s="8">
        <v>13.4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46218</v>
      </c>
      <c r="C24" s="5" t="s">
        <v>36</v>
      </c>
      <c r="D24" s="7">
        <v>478</v>
      </c>
      <c r="E24" s="8">
        <v>13.4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46218</v>
      </c>
      <c r="C25" s="5" t="s">
        <v>38</v>
      </c>
      <c r="D25" s="7">
        <v>2</v>
      </c>
      <c r="E25" s="8">
        <v>13.4</v>
      </c>
      <c r="F25" s="5" t="s">
        <v>17</v>
      </c>
      <c r="G25" s="5" t="s">
        <v>7</v>
      </c>
      <c r="H25" s="5" t="s">
        <v>26</v>
      </c>
      <c r="I25" s="5" t="s">
        <v>39</v>
      </c>
      <c r="J25" s="5" t="s">
        <v>19</v>
      </c>
    </row>
    <row r="26" spans="1:10" s="6" customFormat="1" ht="19.7" customHeight="1">
      <c r="A26" s="5" t="s">
        <v>24</v>
      </c>
      <c r="B26" s="20">
        <v>46218</v>
      </c>
      <c r="C26" s="5" t="s">
        <v>38</v>
      </c>
      <c r="D26" s="7">
        <v>1</v>
      </c>
      <c r="E26" s="8">
        <v>13.4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46218</v>
      </c>
      <c r="C27" s="5" t="s">
        <v>41</v>
      </c>
      <c r="D27" s="7">
        <v>1519</v>
      </c>
      <c r="E27" s="8">
        <v>13.4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46219</v>
      </c>
      <c r="C28" s="5" t="s">
        <v>43</v>
      </c>
      <c r="D28" s="7">
        <v>508</v>
      </c>
      <c r="E28" s="8">
        <v>13.4</v>
      </c>
      <c r="F28" s="5" t="s">
        <v>17</v>
      </c>
      <c r="G28" s="5" t="s">
        <v>7</v>
      </c>
      <c r="H28" s="5" t="s">
        <v>26</v>
      </c>
      <c r="I28" s="5" t="s">
        <v>44</v>
      </c>
      <c r="J28" s="5" t="s">
        <v>19</v>
      </c>
    </row>
    <row r="29" spans="1:10" s="6" customFormat="1" ht="19.7" customHeight="1">
      <c r="A29" s="5" t="s">
        <v>24</v>
      </c>
      <c r="B29" s="20">
        <v>46219</v>
      </c>
      <c r="C29" s="5" t="s">
        <v>43</v>
      </c>
      <c r="D29" s="7">
        <v>1492</v>
      </c>
      <c r="E29" s="8">
        <v>13.4</v>
      </c>
      <c r="F29" s="5" t="s">
        <v>17</v>
      </c>
      <c r="G29" s="5" t="s">
        <v>7</v>
      </c>
      <c r="H29" s="5" t="s">
        <v>26</v>
      </c>
      <c r="I29" s="5" t="s">
        <v>45</v>
      </c>
      <c r="J29" s="5" t="s">
        <v>19</v>
      </c>
    </row>
    <row r="30" spans="1:10" s="6" customFormat="1" ht="19.7" customHeight="1">
      <c r="A30" s="5" t="s">
        <v>24</v>
      </c>
      <c r="B30" s="20">
        <v>46220</v>
      </c>
      <c r="C30" s="5" t="s">
        <v>46</v>
      </c>
      <c r="D30" s="7">
        <v>24</v>
      </c>
      <c r="E30" s="8">
        <v>13.25</v>
      </c>
      <c r="F30" s="5" t="s">
        <v>17</v>
      </c>
      <c r="G30" s="5" t="s">
        <v>7</v>
      </c>
      <c r="H30" s="5" t="s">
        <v>26</v>
      </c>
      <c r="I30" s="5" t="s">
        <v>47</v>
      </c>
      <c r="J30" s="5" t="s">
        <v>19</v>
      </c>
    </row>
    <row r="31" spans="1:10" s="6" customFormat="1" ht="19.7" customHeight="1">
      <c r="A31" s="5" t="s">
        <v>24</v>
      </c>
      <c r="B31" s="20">
        <v>46220</v>
      </c>
      <c r="C31" s="5" t="s">
        <v>48</v>
      </c>
      <c r="D31" s="7">
        <v>1</v>
      </c>
      <c r="E31" s="8">
        <v>13.25</v>
      </c>
      <c r="F31" s="5" t="s">
        <v>17</v>
      </c>
      <c r="G31" s="5" t="s">
        <v>7</v>
      </c>
      <c r="H31" s="5" t="s">
        <v>26</v>
      </c>
      <c r="I31" s="5" t="s">
        <v>49</v>
      </c>
      <c r="J31" s="5" t="s">
        <v>19</v>
      </c>
    </row>
    <row r="32" spans="1:10" s="6" customFormat="1" ht="19.7" customHeight="1">
      <c r="A32" s="5" t="s">
        <v>24</v>
      </c>
      <c r="B32" s="20">
        <v>46220</v>
      </c>
      <c r="C32" s="5" t="s">
        <v>50</v>
      </c>
      <c r="D32" s="7">
        <v>1</v>
      </c>
      <c r="E32" s="8">
        <v>13.25</v>
      </c>
      <c r="F32" s="5" t="s">
        <v>17</v>
      </c>
      <c r="G32" s="5" t="s">
        <v>7</v>
      </c>
      <c r="H32" s="5" t="s">
        <v>26</v>
      </c>
      <c r="I32" s="5" t="s">
        <v>51</v>
      </c>
      <c r="J32" s="5" t="s">
        <v>19</v>
      </c>
    </row>
    <row r="33" spans="1:10" s="6" customFormat="1" ht="19.7" customHeight="1">
      <c r="A33" s="5" t="s">
        <v>24</v>
      </c>
      <c r="B33" s="20">
        <v>46220</v>
      </c>
      <c r="C33" s="5" t="s">
        <v>52</v>
      </c>
      <c r="D33" s="7">
        <v>536</v>
      </c>
      <c r="E33" s="8">
        <v>13.25</v>
      </c>
      <c r="F33" s="5" t="s">
        <v>17</v>
      </c>
      <c r="G33" s="5" t="s">
        <v>7</v>
      </c>
      <c r="H33" s="5" t="s">
        <v>26</v>
      </c>
      <c r="I33" s="5" t="s">
        <v>53</v>
      </c>
      <c r="J33" s="5" t="s">
        <v>19</v>
      </c>
    </row>
    <row r="34" spans="1:10" s="6" customFormat="1" ht="19.7" customHeight="1">
      <c r="A34" s="5" t="s">
        <v>24</v>
      </c>
      <c r="B34" s="20">
        <v>46220</v>
      </c>
      <c r="C34" s="5" t="s">
        <v>54</v>
      </c>
      <c r="D34" s="7">
        <v>164</v>
      </c>
      <c r="E34" s="8">
        <v>13.4</v>
      </c>
      <c r="F34" s="5" t="s">
        <v>17</v>
      </c>
      <c r="G34" s="5" t="s">
        <v>7</v>
      </c>
      <c r="H34" s="5" t="s">
        <v>26</v>
      </c>
      <c r="I34" s="5" t="s">
        <v>55</v>
      </c>
      <c r="J34" s="5" t="s">
        <v>19</v>
      </c>
    </row>
    <row r="35" spans="1:10" s="6" customFormat="1" ht="19.7" customHeight="1">
      <c r="A35" s="5" t="s">
        <v>24</v>
      </c>
      <c r="B35" s="20">
        <v>46220</v>
      </c>
      <c r="C35" s="5" t="s">
        <v>54</v>
      </c>
      <c r="D35" s="7">
        <v>144</v>
      </c>
      <c r="E35" s="8">
        <v>13.4</v>
      </c>
      <c r="F35" s="5" t="s">
        <v>17</v>
      </c>
      <c r="G35" s="5" t="s">
        <v>7</v>
      </c>
      <c r="H35" s="5" t="s">
        <v>26</v>
      </c>
      <c r="I35" s="5" t="s">
        <v>56</v>
      </c>
      <c r="J35" s="5" t="s">
        <v>19</v>
      </c>
    </row>
    <row r="36" spans="1:10" s="6" customFormat="1" ht="19.7" customHeight="1">
      <c r="A36" s="5" t="s">
        <v>24</v>
      </c>
      <c r="B36" s="20">
        <v>46220</v>
      </c>
      <c r="C36" s="5" t="s">
        <v>54</v>
      </c>
      <c r="D36" s="7">
        <v>30</v>
      </c>
      <c r="E36" s="8">
        <v>13.4</v>
      </c>
      <c r="F36" s="5" t="s">
        <v>17</v>
      </c>
      <c r="G36" s="5" t="s">
        <v>7</v>
      </c>
      <c r="H36" s="5" t="s">
        <v>26</v>
      </c>
      <c r="I36" s="5" t="s">
        <v>57</v>
      </c>
      <c r="J36" s="5" t="s">
        <v>19</v>
      </c>
    </row>
    <row r="37" spans="1:10" s="6" customFormat="1" ht="19.7" customHeight="1">
      <c r="A37" s="5" t="s">
        <v>24</v>
      </c>
      <c r="B37" s="20">
        <v>46220</v>
      </c>
      <c r="C37" s="5" t="s">
        <v>54</v>
      </c>
      <c r="D37" s="7">
        <v>1100</v>
      </c>
      <c r="E37" s="8">
        <v>13.4</v>
      </c>
      <c r="F37" s="5" t="s">
        <v>17</v>
      </c>
      <c r="G37" s="5" t="s">
        <v>7</v>
      </c>
      <c r="H37" s="5" t="s">
        <v>26</v>
      </c>
      <c r="I37" s="5" t="s">
        <v>58</v>
      </c>
      <c r="J37" s="5" t="s">
        <v>19</v>
      </c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2026-07-20T07:51:53Z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