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5" yWindow="270" windowWidth="19320" windowHeight="11100" tabRatio="879" firstSheet="3" activeTab="7"/>
  </bookViews>
  <sheets>
    <sheet name="Cover" sheetId="1" r:id="rId1"/>
    <sheet name="1. Result performance Group" sheetId="46" r:id="rId2"/>
    <sheet name="2. Result performance segments" sheetId="47" r:id="rId3"/>
    <sheet name="3. Finance" sheetId="3" r:id="rId4"/>
    <sheet name="4. Income statement" sheetId="48" r:id="rId5"/>
    <sheet name="5. Financial position" sheetId="8" r:id="rId6"/>
    <sheet name="6. Equity" sheetId="44" r:id="rId7"/>
    <sheet name="7. Cash flows" sheetId="10" r:id="rId8"/>
    <sheet name="Note 3" sheetId="12" r:id="rId9"/>
    <sheet name="Note 4-9" sheetId="14" r:id="rId10"/>
    <sheet name="Quarterly performance" sheetId="17" r:id="rId11"/>
    <sheet name="Key figures" sheetId="15" r:id="rId12"/>
  </sheets>
  <definedNames>
    <definedName name="_xlnm.Print_Area" localSheetId="1">'1. Result performance Group'!$A$1:$J$24</definedName>
    <definedName name="_xlnm.Print_Area" localSheetId="2">'2. Result performance segments'!$A$1:$J$125</definedName>
    <definedName name="_xlnm.Print_Area" localSheetId="3">'3. Finance'!$A$1:$J$47</definedName>
    <definedName name="_xlnm.Print_Area" localSheetId="4">'4. Income statement'!$A$1:$I$47</definedName>
    <definedName name="_xlnm.Print_Area" localSheetId="5">'5. Financial position'!$A$1:$I$63</definedName>
    <definedName name="_xlnm.Print_Area" localSheetId="6">'6. Equity'!$A$1:$L$49</definedName>
    <definedName name="_xlnm.Print_Area" localSheetId="7">'7. Cash flows'!$A$1:$F$47</definedName>
    <definedName name="_xlnm.Print_Area" localSheetId="11">'Key figures'!$A$1:$J$85</definedName>
    <definedName name="_xlnm.Print_Area" localSheetId="8">'Note 3'!$A$1:$T$43</definedName>
    <definedName name="_xlnm.Print_Area" localSheetId="9">'Note 4-9'!$A$1:$I$95</definedName>
    <definedName name="_xlnm.Print_Area" localSheetId="10">'Quarterly performance'!$A$1:$W$28</definedName>
    <definedName name="Z_A341D8C9_5CC0_4C53_B3E4_E55891765B05_.wvu.Cols" localSheetId="1" hidden="1">'1. Result performance Group'!#REF!</definedName>
    <definedName name="Z_A341D8C9_5CC0_4C53_B3E4_E55891765B05_.wvu.Cols" localSheetId="2" hidden="1">'2. Result performance segments'!#REF!</definedName>
    <definedName name="Z_A341D8C9_5CC0_4C53_B3E4_E55891765B05_.wvu.Cols" localSheetId="3" hidden="1">'3. Finance'!$I:$I</definedName>
    <definedName name="Z_A341D8C9_5CC0_4C53_B3E4_E55891765B05_.wvu.Cols" localSheetId="4" hidden="1">'4. Income statement'!#REF!</definedName>
    <definedName name="Z_A341D8C9_5CC0_4C53_B3E4_E55891765B05_.wvu.Cols" localSheetId="5" hidden="1">'5. Financial position'!$H:$H</definedName>
    <definedName name="Z_A341D8C9_5CC0_4C53_B3E4_E55891765B05_.wvu.Cols" localSheetId="7" hidden="1">'7. Cash flows'!$E:$E</definedName>
    <definedName name="Z_A341D8C9_5CC0_4C53_B3E4_E55891765B05_.wvu.Cols" localSheetId="11" hidden="1">'Key figures'!#REF!</definedName>
    <definedName name="Z_A341D8C9_5CC0_4C53_B3E4_E55891765B05_.wvu.Cols" localSheetId="9" hidden="1">'Note 4-9'!#REF!</definedName>
    <definedName name="Z_A341D8C9_5CC0_4C53_B3E4_E55891765B05_.wvu.PrintArea" localSheetId="1" hidden="1">'1. Result performance Group'!$A$1:$J$24</definedName>
    <definedName name="Z_A341D8C9_5CC0_4C53_B3E4_E55891765B05_.wvu.PrintArea" localSheetId="2" hidden="1">'2. Result performance segments'!$A$1:$J$125</definedName>
    <definedName name="Z_A341D8C9_5CC0_4C53_B3E4_E55891765B05_.wvu.PrintArea" localSheetId="3" hidden="1">'3. Finance'!$A$1:$J$26</definedName>
    <definedName name="Z_A341D8C9_5CC0_4C53_B3E4_E55891765B05_.wvu.PrintArea" localSheetId="4" hidden="1">'4. Income statement'!$A$1:$H$47</definedName>
    <definedName name="Z_A341D8C9_5CC0_4C53_B3E4_E55891765B05_.wvu.PrintArea" localSheetId="5" hidden="1">'5. Financial position'!$A$2:$H$62</definedName>
    <definedName name="Z_A341D8C9_5CC0_4C53_B3E4_E55891765B05_.wvu.PrintArea" localSheetId="6" hidden="1">'6. Equity'!$A$1:$L$49</definedName>
    <definedName name="Z_A341D8C9_5CC0_4C53_B3E4_E55891765B05_.wvu.PrintArea" localSheetId="7" hidden="1">'7. Cash flows'!$A$1:$F$48</definedName>
    <definedName name="Z_A341D8C9_5CC0_4C53_B3E4_E55891765B05_.wvu.PrintArea" localSheetId="11" hidden="1">'Key figures'!$A$1:$J$85</definedName>
    <definedName name="Z_A341D8C9_5CC0_4C53_B3E4_E55891765B05_.wvu.PrintArea" localSheetId="8" hidden="1">'Note 3'!$A$1:$T$42</definedName>
    <definedName name="Z_A341D8C9_5CC0_4C53_B3E4_E55891765B05_.wvu.PrintArea" localSheetId="9" hidden="1">'Note 4-9'!$A$1:$I$95</definedName>
    <definedName name="Z_A341D8C9_5CC0_4C53_B3E4_E55891765B05_.wvu.PrintArea" localSheetId="10" hidden="1">'Quarterly performance'!$A$1:$O$28</definedName>
    <definedName name="Z_A341D8C9_5CC0_4C53_B3E4_E55891765B05_.wvu.Rows" localSheetId="1" hidden="1">'1. Result performance Group'!#REF!</definedName>
    <definedName name="Z_A341D8C9_5CC0_4C53_B3E4_E55891765B05_.wvu.Rows" localSheetId="2" hidden="1">'2. Result performance segments'!#REF!</definedName>
    <definedName name="Z_A341D8C9_5CC0_4C53_B3E4_E55891765B05_.wvu.Rows" localSheetId="3" hidden="1">'3. Finance'!#REF!</definedName>
    <definedName name="Z_A341D8C9_5CC0_4C53_B3E4_E55891765B05_.wvu.Rows" localSheetId="4" hidden="1">'4. Income statement'!#REF!,'4. Income statement'!#REF!,'4. Income statement'!#REF!</definedName>
    <definedName name="Z_A341D8C9_5CC0_4C53_B3E4_E55891765B05_.wvu.Rows" localSheetId="5" hidden="1">'5. Financial position'!#REF!,'5. Financial position'!#REF!,'5. Financial position'!#REF!</definedName>
    <definedName name="Z_A341D8C9_5CC0_4C53_B3E4_E55891765B05_.wvu.Rows" localSheetId="11" hidden="1">'Key figures'!$17:$17,'Key figures'!#REF!,'Key figures'!#REF!,'Key figures'!#REF!</definedName>
    <definedName name="Z_A341D8C9_5CC0_4C53_B3E4_E55891765B05_.wvu.Rows" localSheetId="8" hidden="1">'Note 3'!$19:$24</definedName>
  </definedNames>
  <calcPr calcId="125725"/>
  <customWorkbookViews>
    <customWorkbookView name="g010630 - Personlig visning" guid="{A341D8C9-5CC0-4C53-B3E4-E55891765B05}" mergeInterval="0" personalView="1" maximized="1" xWindow="1" yWindow="1" windowWidth="1280" windowHeight="761" tabRatio="895" activeSheetId="3"/>
  </customWorkbookViews>
</workbook>
</file>

<file path=xl/calcChain.xml><?xml version="1.0" encoding="utf-8"?>
<calcChain xmlns="http://schemas.openxmlformats.org/spreadsheetml/2006/main">
  <c r="F3" i="47"/>
  <c r="F22" s="1"/>
  <c r="G3"/>
  <c r="G22" s="1"/>
  <c r="H3"/>
  <c r="H22" s="1"/>
  <c r="E3"/>
  <c r="E22" s="1"/>
  <c r="G90" i="14"/>
  <c r="H90"/>
  <c r="F90"/>
  <c r="G40"/>
  <c r="F40"/>
  <c r="E29"/>
  <c r="F29"/>
  <c r="G29"/>
  <c r="D29"/>
  <c r="E17"/>
  <c r="F17"/>
  <c r="G17"/>
  <c r="D17"/>
  <c r="G4" i="48"/>
  <c r="F4"/>
  <c r="H30" i="3"/>
  <c r="G30"/>
  <c r="F30"/>
  <c r="E30"/>
  <c r="H102" i="47" l="1"/>
  <c r="H76"/>
  <c r="H58"/>
  <c r="H39"/>
  <c r="G39"/>
  <c r="G58" s="1"/>
  <c r="G76" s="1"/>
  <c r="G102" s="1"/>
  <c r="I102" l="1"/>
  <c r="I76"/>
  <c r="I58"/>
  <c r="I39"/>
  <c r="F31" i="12"/>
  <c r="H31" s="1"/>
  <c r="G31"/>
  <c r="I31" s="1"/>
  <c r="K31" s="1"/>
  <c r="M31" s="1"/>
  <c r="O31" s="1"/>
  <c r="Q31" l="1"/>
  <c r="S31" s="1"/>
  <c r="J31"/>
  <c r="N31"/>
  <c r="P31" s="1"/>
  <c r="R31" s="1"/>
  <c r="L31"/>
  <c r="G5" i="15"/>
  <c r="F5"/>
  <c r="E4" i="48" l="1"/>
  <c r="D4"/>
  <c r="F76" i="47"/>
  <c r="E76"/>
  <c r="F100"/>
  <c r="E58" l="1"/>
  <c r="F58"/>
  <c r="E102"/>
  <c r="F102"/>
  <c r="E39"/>
  <c r="F39"/>
  <c r="E100" l="1"/>
  <c r="F8" i="12" l="1"/>
  <c r="H8" s="1"/>
  <c r="J8" s="1"/>
  <c r="G8"/>
  <c r="I8" s="1"/>
  <c r="K8" s="1"/>
  <c r="M8" s="1"/>
  <c r="O8" s="1"/>
  <c r="Q8" s="1"/>
  <c r="E19"/>
  <c r="G19"/>
  <c r="I19"/>
  <c r="K19"/>
  <c r="M19"/>
  <c r="O19"/>
  <c r="S20"/>
  <c r="S21"/>
  <c r="S22"/>
  <c r="R21"/>
  <c r="S8" l="1"/>
  <c r="L8"/>
  <c r="N8"/>
  <c r="P8" s="1"/>
  <c r="P19"/>
  <c r="J19"/>
  <c r="M20"/>
  <c r="R8" l="1"/>
  <c r="R20"/>
  <c r="Q19"/>
  <c r="S19" s="1"/>
  <c r="S24" s="1"/>
  <c r="F19"/>
  <c r="D19"/>
  <c r="N19" l="1"/>
  <c r="H19"/>
  <c r="L19"/>
  <c r="R22"/>
  <c r="R19" l="1"/>
  <c r="R24" s="1"/>
  <c r="L20"/>
</calcChain>
</file>

<file path=xl/sharedStrings.xml><?xml version="1.0" encoding="utf-8"?>
<sst xmlns="http://schemas.openxmlformats.org/spreadsheetml/2006/main" count="1236" uniqueCount="670">
  <si>
    <r>
      <t xml:space="preserve">Innskuddsdekning i perioden isolert </t>
    </r>
    <r>
      <rPr>
        <vertAlign val="superscript"/>
        <sz val="10"/>
        <rFont val="Arial"/>
        <family val="2"/>
      </rPr>
      <t>1</t>
    </r>
  </si>
  <si>
    <r>
      <t xml:space="preserve">Innskuddsdekning ved utløpet av perioden </t>
    </r>
    <r>
      <rPr>
        <vertAlign val="superscript"/>
        <sz val="10"/>
        <rFont val="Arial"/>
        <family val="2"/>
      </rPr>
      <t>1</t>
    </r>
  </si>
  <si>
    <t>Sum totalt</t>
  </si>
  <si>
    <t>Kunder pensjon ved utløpet av perioden</t>
  </si>
  <si>
    <t>Kunder sparing ved utløpet av perioden</t>
  </si>
  <si>
    <t>Andre immaterielle eiendeler</t>
  </si>
  <si>
    <t>Eierbenyttet eiendom</t>
  </si>
  <si>
    <t>Anlegg og utstyr</t>
  </si>
  <si>
    <t>Gjenforsikringsandel av brutto forsikringsforpliktelser i skadeforsikring</t>
  </si>
  <si>
    <t>Sum egenkapital</t>
  </si>
  <si>
    <t xml:space="preserve">Brutto erstatningsavsetning </t>
  </si>
  <si>
    <t>Avsetning for ikke opptjent bruttopremie</t>
  </si>
  <si>
    <t>Andre avsetninger for forpliktelser</t>
  </si>
  <si>
    <t>Avsetning for forpliktelser</t>
  </si>
  <si>
    <t>Forpliktelser i forbindelse med forsikring</t>
  </si>
  <si>
    <t>Påløpte kostnader og mottatte ikke opptjente inntekter</t>
  </si>
  <si>
    <t>Brutto erstatningsavsetning  per 1.1.</t>
  </si>
  <si>
    <t>Brutto erstatningsavsetning per 1.1.</t>
  </si>
  <si>
    <t>Brutto erstatningsavsetning ved utløpet av perioden</t>
  </si>
  <si>
    <t>Forfalte bruttopremier</t>
  </si>
  <si>
    <t>Netto kontantstrøm fra finansieringsaktiviteter</t>
  </si>
  <si>
    <t>Sum forpliktelser</t>
  </si>
  <si>
    <t>Kontantstrømmer fra operasjonelle aktiviteter</t>
  </si>
  <si>
    <t>Netto innbetalte premier</t>
  </si>
  <si>
    <t>Netto utbetalte erstatninger</t>
  </si>
  <si>
    <t>Konsern</t>
  </si>
  <si>
    <t>Tilgang ved kjøp</t>
  </si>
  <si>
    <t>Årets skader</t>
  </si>
  <si>
    <t>Inntrufne tidligere år, brutto</t>
  </si>
  <si>
    <t>Betalte skader</t>
  </si>
  <si>
    <t>Driftskostnader fra bankdrift</t>
  </si>
  <si>
    <t>Periodens totalresultat</t>
  </si>
  <si>
    <t>Premieinntekter fra skadeforsikring</t>
  </si>
  <si>
    <t>Premieinntekter fra pensjon</t>
  </si>
  <si>
    <t>Diskontering av erstatningsavsetning</t>
  </si>
  <si>
    <t>Endring diskonteringsrente</t>
  </si>
  <si>
    <t>Brutto garantier</t>
  </si>
  <si>
    <t xml:space="preserve">  Privat</t>
  </si>
  <si>
    <t xml:space="preserve">  Næringsliv</t>
  </si>
  <si>
    <t xml:space="preserve">  Baltikum</t>
  </si>
  <si>
    <t>Forvaltningsinntekter</t>
  </si>
  <si>
    <t>5. ERSTATNINGSKOSTNADER MV. FRA SKADEFORSIKRING</t>
  </si>
  <si>
    <t>Betalte bruttoerstatninger</t>
  </si>
  <si>
    <t>Gjenforsikringsandel av betalte bruttoerstatninger</t>
  </si>
  <si>
    <t>Endring i brutto erstatningsavsetning</t>
  </si>
  <si>
    <t>Sum erstatningskostnader mv. fra skadeforsikring</t>
  </si>
  <si>
    <t>Premierabatter og andre gevinstavtaler</t>
  </si>
  <si>
    <t>6. AVVIKLINGSGEVINST / -TAP</t>
  </si>
  <si>
    <t>7. BRUTTO ERSTATNINGSAVSETNING</t>
  </si>
  <si>
    <t>8. AVSETNING FOR IKKE OPPTJENT BRUTTOPREMIE</t>
  </si>
  <si>
    <t>9. BETINGEDE FORPLIKTELSER</t>
  </si>
  <si>
    <t>Kostnader knyttet til investeringer</t>
  </si>
  <si>
    <t>Netto kontantstrøm fra operasjonelle aktiviteter</t>
  </si>
  <si>
    <t>Kontantstrømmer fra investeringsaktiviteter</t>
  </si>
  <si>
    <t>Utbetalt utbytte</t>
  </si>
  <si>
    <t>Kontantstrømmer fra finansieringsaktiviteter</t>
  </si>
  <si>
    <t>Netto kontantstrøm for perioden</t>
  </si>
  <si>
    <t>Effekt av valutakursendringer på kontanter og kontantekvivalenter</t>
  </si>
  <si>
    <t>Beholdning av kontanter og kontantekvivalenter ved periodens begynnelse</t>
  </si>
  <si>
    <t>3. Segmentinformasjon</t>
  </si>
  <si>
    <t>Finansielle forpliktelser</t>
  </si>
  <si>
    <t>Andre forpliktelser</t>
  </si>
  <si>
    <t>Innskudd fra og forpliktelser overfor kunder</t>
  </si>
  <si>
    <t>Segmentinntekter</t>
  </si>
  <si>
    <t>Sum segmentinntekter</t>
  </si>
  <si>
    <t>Segmentresultat</t>
  </si>
  <si>
    <t>- Merverdiavskrivninger</t>
  </si>
  <si>
    <t xml:space="preserve">- Driftskostnader </t>
  </si>
  <si>
    <t>Netto finansinntekter</t>
  </si>
  <si>
    <t xml:space="preserve">Andre kostnader </t>
  </si>
  <si>
    <t>Øvrige poster</t>
  </si>
  <si>
    <t>Kommittert kapital, ikke innbetalt</t>
  </si>
  <si>
    <t>Sum driftsinntekter</t>
  </si>
  <si>
    <t>Sum</t>
  </si>
  <si>
    <t>Baltikum</t>
  </si>
  <si>
    <t>Netto inntekter fra investeringer</t>
  </si>
  <si>
    <t>Inntekter fra investeringer i tilknyttede selskaper</t>
  </si>
  <si>
    <t>Netto driftsinntekt fra eiendom</t>
  </si>
  <si>
    <t>Renteinntekt og utbytte mv. på finansielle eiendeler</t>
  </si>
  <si>
    <t>Sum netto inntekter fra investeringer</t>
  </si>
  <si>
    <t>Netto realisert gevinst og tap på investeringer</t>
  </si>
  <si>
    <t>Valutakursdifferanser</t>
  </si>
  <si>
    <t>Aksjer i tilknyttede selskaper</t>
  </si>
  <si>
    <t>Annen egenkapital</t>
  </si>
  <si>
    <t>Garantier og kommittert kapital</t>
  </si>
  <si>
    <t>Periodens resultat før skattekostnad</t>
  </si>
  <si>
    <t>+ Sum netto inntekter fra investeringer</t>
  </si>
  <si>
    <t>- Andre driftskostnader</t>
  </si>
  <si>
    <t xml:space="preserve">Erstatningskostnader, tap mv. </t>
  </si>
  <si>
    <t>Andre inntekter</t>
  </si>
  <si>
    <t>Skattekostnad</t>
  </si>
  <si>
    <t xml:space="preserve">      herav kollektivporteføljen</t>
  </si>
  <si>
    <t>Goodwill</t>
  </si>
  <si>
    <t>Fortjenestemargin total i prosent (gammelt nøkkeltall)</t>
  </si>
  <si>
    <t>NORDEN</t>
  </si>
  <si>
    <t>Norden</t>
  </si>
  <si>
    <t>Renteinntekter og lignende inntekter</t>
  </si>
  <si>
    <t>Rentekostnader og lignende kostnader</t>
  </si>
  <si>
    <t>Utlån og andre fordringer</t>
  </si>
  <si>
    <t>Finansielle derivater</t>
  </si>
  <si>
    <t>Eiendeler tilgjengelig for salg</t>
  </si>
  <si>
    <t>Resultat før skattekostnad</t>
  </si>
  <si>
    <t>Eiendeler i livsforsikring med investeringsvalg</t>
  </si>
  <si>
    <t>Gjenforsikringsdepoter</t>
  </si>
  <si>
    <t>Andre fordringer</t>
  </si>
  <si>
    <t>Overkurs-fond</t>
  </si>
  <si>
    <t>Netto kontantstrøm fra investeringsaktiviteter</t>
  </si>
  <si>
    <t>Endring i gjenforsikringsandel av brutto erstatningsavsetninger</t>
  </si>
  <si>
    <t xml:space="preserve">   herav kollektivporteføljen</t>
  </si>
  <si>
    <t>Pensjonsforpliktelser</t>
  </si>
  <si>
    <t>Avsetning i livsforsikring med investeringsvalg</t>
  </si>
  <si>
    <t>Driftskostnader fra skadeforsikring</t>
  </si>
  <si>
    <t>Driftskostnader fra pensjon</t>
  </si>
  <si>
    <t>Erstatningskostnader mv. fra skadeforsikring</t>
  </si>
  <si>
    <t>Erstatningskostnader mv. fra pensjon</t>
  </si>
  <si>
    <t>Sum driftskostnader</t>
  </si>
  <si>
    <t>KONSOLIDERT RESULTATREGNSKAP</t>
  </si>
  <si>
    <t xml:space="preserve">PERIODENS RESULTAT </t>
  </si>
  <si>
    <t>Kapital til forvaltning pensjon, tilgang i perioden</t>
  </si>
  <si>
    <t>Kapital til forvaltning sparing, tilgang i perioden</t>
  </si>
  <si>
    <t>Kapital til forvaltning pensjon ved utløpet av perioden</t>
  </si>
  <si>
    <t>Kapital til forvaltning sparing ved utløpet av perioden</t>
  </si>
  <si>
    <t>Erstatningskostnader mv.</t>
  </si>
  <si>
    <t>Pensjon og sparing</t>
  </si>
  <si>
    <t>Sum kostnader</t>
  </si>
  <si>
    <t>NOK</t>
  </si>
  <si>
    <t>RESULTATUTVIKLING</t>
  </si>
  <si>
    <t>KONSERN</t>
  </si>
  <si>
    <t>Millioner kroner</t>
  </si>
  <si>
    <t>Skadeforsikring Næringsliv Norge</t>
  </si>
  <si>
    <t>Skadeforsikring Baltikum</t>
  </si>
  <si>
    <t>Bank</t>
  </si>
  <si>
    <t>Fordringer i forbindelse med direkte forretninger og gjenforsikring</t>
  </si>
  <si>
    <t>SKADEFORSIKRING</t>
  </si>
  <si>
    <t>PRIVAT NORGE</t>
  </si>
  <si>
    <t>NÆRINGSLIV NORGE</t>
  </si>
  <si>
    <t>Skadeforsikring Privat Norge</t>
  </si>
  <si>
    <t>KVARTALSVIS RESULTATUTVIKLING</t>
  </si>
  <si>
    <t>Kunder pensjon som også er forsikr.kunder ved utløpet av per.</t>
  </si>
  <si>
    <t>Kunder sparing som også er forsikr.kunder ved utløpet av per.</t>
  </si>
  <si>
    <t>+ Netto andre inntekter og kostnader</t>
  </si>
  <si>
    <t>Aktuarielle gevinster og tap på pensjon</t>
  </si>
  <si>
    <t>BALTIKUM</t>
  </si>
  <si>
    <t>PENSJON OG SPARING</t>
  </si>
  <si>
    <t>Beholdning av kontanter og kontantekvivalenter ved periodens slutt</t>
  </si>
  <si>
    <t>BANK</t>
  </si>
  <si>
    <t>Brutto utlån, tilgang i perioden</t>
  </si>
  <si>
    <t>Innskudd, tilgang i perioden</t>
  </si>
  <si>
    <t>Brutto utlån ved utløpet av perioden</t>
  </si>
  <si>
    <t>Innskudd ved utløpet av perioden</t>
  </si>
  <si>
    <t>Segmentinntekter - eksterne</t>
  </si>
  <si>
    <t>Driftsinntekter</t>
  </si>
  <si>
    <t>Driftskostnader</t>
  </si>
  <si>
    <t>Sum inntekter</t>
  </si>
  <si>
    <t>Andre inntekter inkludert elimineringer</t>
  </si>
  <si>
    <t>Andre driftskostnader</t>
  </si>
  <si>
    <t xml:space="preserve">Skadeforsikring </t>
  </si>
  <si>
    <t xml:space="preserve">Pensjon </t>
  </si>
  <si>
    <t>Periodens resultat</t>
  </si>
  <si>
    <t>Investeringseiendommer</t>
  </si>
  <si>
    <t>Finansielle eiendeler</t>
  </si>
  <si>
    <t>Forskuddsbetalte kostnader og opptjente ikke mottatte inntekter</t>
  </si>
  <si>
    <t>Kontanter og kontantekvivalenter</t>
  </si>
  <si>
    <t>SUM EIENDELER</t>
  </si>
  <si>
    <t>EGENKAPITAL OG FORPLIKTELSER</t>
  </si>
  <si>
    <t>Egenkapital</t>
  </si>
  <si>
    <t>SUM EGENKAPITAL OG FORPLIKTELSER</t>
  </si>
  <si>
    <t>NØKKELTALL</t>
  </si>
  <si>
    <t>%</t>
  </si>
  <si>
    <t>+ Netto inntekter fra investeringer</t>
  </si>
  <si>
    <t>Antall</t>
  </si>
  <si>
    <t>Aksjer og andeler</t>
  </si>
  <si>
    <t>Obligasjoner og andre verdipapirer med fast avkastning</t>
  </si>
  <si>
    <t>Obligasjoner som holdes til forfall</t>
  </si>
  <si>
    <t>- Erstatningskostnader, rentekostnader, tap mv.</t>
  </si>
  <si>
    <t>Rentebærende forpliktelser</t>
  </si>
  <si>
    <t>Merverdi av- og nedskrivninger - immaterielle eiendeler</t>
  </si>
  <si>
    <t xml:space="preserve">  Norden</t>
  </si>
  <si>
    <t>Underwriting resultat skadeforsikring</t>
  </si>
  <si>
    <t>Nøkkeltall skadeforsikring</t>
  </si>
  <si>
    <t>Netto urealiserte verdiendringer på investeringer (inkl. eiendom)</t>
  </si>
  <si>
    <t>Sum driftsinntekter og netto inntekter fra investeringer</t>
  </si>
  <si>
    <t>Sum erstatningskostnader, rentekostnader, tap mv.</t>
  </si>
  <si>
    <t>Andre erstatningskostnader, rentekostnader, tap mv.</t>
  </si>
  <si>
    <t>Forpliktelser ved periodeskatt</t>
  </si>
  <si>
    <t>Forpliktelser ved utsatt skatt</t>
  </si>
  <si>
    <t xml:space="preserve">Konsernsenter/eierrelaterte kostnader </t>
  </si>
  <si>
    <t>Skadeforsikring Norden</t>
  </si>
  <si>
    <t>Eiendeler ved utsatt skatt</t>
  </si>
  <si>
    <t>Andre inntekter og kostnader</t>
  </si>
  <si>
    <t>Sum andre inntekter og kostnader</t>
  </si>
  <si>
    <t>Skatt på andre inntekter og kostnader</t>
  </si>
  <si>
    <t>Andel av andre inntekter og kostnader i tilknyttede selskaper</t>
  </si>
  <si>
    <t>Kunder som også er forsikr.kunder ved utløpet av perioden</t>
  </si>
  <si>
    <t>Kunder ved utløpet av perioden</t>
  </si>
  <si>
    <t>KONSOLIDERT OPPSTILLING AV FINANSIELL STILLING</t>
  </si>
  <si>
    <t>KONSOLIDERT OPPSTILLING AV ENDRINGER I EGENKAPITAL</t>
  </si>
  <si>
    <t>KONSOLIDERT OPPSTILLING AV KONTANTSTRØMMER</t>
  </si>
  <si>
    <t>I prosent av premieinntekter fra skadeforsikring</t>
  </si>
  <si>
    <t>Avviklingsgevinst/(-tap) i perioden f.e.r.</t>
  </si>
  <si>
    <t xml:space="preserve">Underwriting-resultat </t>
  </si>
  <si>
    <t>Underwriting-resultat</t>
  </si>
  <si>
    <r>
      <t xml:space="preserve">Sluttkurs </t>
    </r>
    <r>
      <rPr>
        <vertAlign val="superscript"/>
        <sz val="10"/>
        <rFont val="Arial"/>
        <family val="2"/>
      </rPr>
      <t>6</t>
    </r>
  </si>
  <si>
    <t>Aksjekapital</t>
  </si>
  <si>
    <t>Overkursfond</t>
  </si>
  <si>
    <t>4. PREMIEINNTEKTER FRA SKADEFORSIKRING</t>
  </si>
  <si>
    <t>Avgitte gjenforsikringspremier</t>
  </si>
  <si>
    <t>Forfalte bruttopremier for egen regning</t>
  </si>
  <si>
    <t>Endring i avsetning for ikke opptjent bruttopremie</t>
  </si>
  <si>
    <t>Endring i gjenforsikringsandel av ikke opptjent bruttopremie</t>
  </si>
  <si>
    <t>AKSJEKAPITAL</t>
  </si>
  <si>
    <t>Valutakurs-differanser</t>
  </si>
  <si>
    <t>Annen  opptjent egenkapital</t>
  </si>
  <si>
    <t>Sum premieinntekter fra skadeforsikring</t>
  </si>
  <si>
    <t xml:space="preserve">Gjensidige Forsikring </t>
  </si>
  <si>
    <t>GROUP</t>
  </si>
  <si>
    <t xml:space="preserve">NOK million </t>
  </si>
  <si>
    <t>General insurance Private Norway</t>
  </si>
  <si>
    <t>Content</t>
  </si>
  <si>
    <t>Innhold</t>
  </si>
  <si>
    <t>Result performance Group</t>
  </si>
  <si>
    <t xml:space="preserve">1.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</si>
  <si>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</si>
  <si>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</si>
  <si>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</si>
  <si>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</si>
  <si>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</si>
  <si>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</si>
  <si>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</si>
  <si>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</si>
  <si>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</si>
  <si>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</si>
  <si>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Result performance segments</t>
  </si>
  <si>
    <t>Financial assets</t>
  </si>
  <si>
    <t>Return on financial assets</t>
  </si>
  <si>
    <t>Consolidated income statement</t>
  </si>
  <si>
    <t>Consolidated statement of financial position</t>
  </si>
  <si>
    <t>Consolidated statement of changes in equity</t>
  </si>
  <si>
    <t>Consolidated statement of cash flows</t>
  </si>
  <si>
    <t xml:space="preserve">Note 3 Segment information </t>
  </si>
  <si>
    <t>Quarterly performance</t>
  </si>
  <si>
    <t>Key figures</t>
  </si>
  <si>
    <t>Resultatutvikling konsern</t>
  </si>
  <si>
    <t>Resultatutvikling segmenter</t>
  </si>
  <si>
    <t>Finansavkastning</t>
  </si>
  <si>
    <t>Konsolidert resultatregnskap</t>
  </si>
  <si>
    <t>Konsolidert oppstilling av finansiell stilling</t>
  </si>
  <si>
    <t>Konsolidert oppstilling av endringer i egenkapital</t>
  </si>
  <si>
    <t>Konsolidert oppstilling av kontantstrømmer</t>
  </si>
  <si>
    <t xml:space="preserve">Note 3 Segmentinformasjon </t>
  </si>
  <si>
    <t>Note 4 - 9</t>
  </si>
  <si>
    <t>Kvartalsvis resultatutvikling</t>
  </si>
  <si>
    <t>Nøkkeltall</t>
  </si>
  <si>
    <t>General insurance Commercial Norway</t>
  </si>
  <si>
    <t>General insurance Nordic</t>
  </si>
  <si>
    <t>General insurance Baltic</t>
  </si>
  <si>
    <t>Pension and savings</t>
  </si>
  <si>
    <t>Amortisation and impairment losses of excess value – intangible assets</t>
  </si>
  <si>
    <t>Other items</t>
  </si>
  <si>
    <t>Profit/(loss) for the period before tax expense</t>
  </si>
  <si>
    <t>Key figures general insurance</t>
  </si>
  <si>
    <t xml:space="preserve">GENERAL INSURANCE </t>
  </si>
  <si>
    <t>PRIVATE NORWAY</t>
  </si>
  <si>
    <t>NOK million</t>
  </si>
  <si>
    <t>Gross premiums written</t>
  </si>
  <si>
    <t>Claims incurred etc.</t>
  </si>
  <si>
    <t>Operating expenses</t>
  </si>
  <si>
    <t>Underwriting result</t>
  </si>
  <si>
    <t>GENERAL INSURANCE</t>
  </si>
  <si>
    <t>COMMERCIAL NORWAY</t>
  </si>
  <si>
    <t>NORDIC</t>
  </si>
  <si>
    <t>BALTIC</t>
  </si>
  <si>
    <t>PENSION AND SAVINGS</t>
  </si>
  <si>
    <t>Underwriting result general insurance</t>
  </si>
  <si>
    <t xml:space="preserve">Underwriting-resultat skadeforsikring </t>
  </si>
  <si>
    <t>Management income</t>
  </si>
  <si>
    <t>Net financial income</t>
  </si>
  <si>
    <t>Other income</t>
  </si>
  <si>
    <t>Other expenses</t>
  </si>
  <si>
    <t>Profit/(loss) before tax expense</t>
  </si>
  <si>
    <t>Profit margin savings, in per cent</t>
  </si>
  <si>
    <t>Recognised return on the paid-up policy portfolio</t>
  </si>
  <si>
    <t>Value-adjusted return on the paid-up policy portfolio</t>
  </si>
  <si>
    <t>Interest income and related income</t>
  </si>
  <si>
    <t>Interest expenses and related expenses</t>
  </si>
  <si>
    <t>Net interest income in per cent, annualised</t>
  </si>
  <si>
    <t>Capital adequacy</t>
  </si>
  <si>
    <t xml:space="preserve">Fortjenestemargin sparing, i prosent </t>
  </si>
  <si>
    <t xml:space="preserve">Bokført avkastning fripoliseforteføljen, i prosent </t>
  </si>
  <si>
    <t xml:space="preserve">Verdijustert avkastning fripoliseporteføljen, i prosent </t>
  </si>
  <si>
    <t xml:space="preserve">Rentenetto i prosent, annualisert </t>
  </si>
  <si>
    <t xml:space="preserve">Kapitaldekning </t>
  </si>
  <si>
    <t>Operating income</t>
  </si>
  <si>
    <t>Carrying amount</t>
  </si>
  <si>
    <t xml:space="preserve">FINANCIAL ASSETS AND </t>
  </si>
  <si>
    <t>FINANSIELL EIENDELER OG</t>
  </si>
  <si>
    <t>Money market</t>
  </si>
  <si>
    <t>Current bonds</t>
  </si>
  <si>
    <t>Financial profit/(loss) on the investment portfolio</t>
  </si>
  <si>
    <t>Net income from investments</t>
  </si>
  <si>
    <t>Pengemarked</t>
  </si>
  <si>
    <t>Omløpsobligasjoner</t>
  </si>
  <si>
    <t>Balanseført verdi</t>
  </si>
  <si>
    <t>Earned premiums from general insurance</t>
  </si>
  <si>
    <t>Earned premiums from pension</t>
  </si>
  <si>
    <t>Total operating income</t>
  </si>
  <si>
    <t>Income from investments in associates</t>
  </si>
  <si>
    <t>Net operating income from property</t>
  </si>
  <si>
    <t>Interest income and dividend etc. from financial assets</t>
  </si>
  <si>
    <t>Net changes in fair value on investments (incl. property)</t>
  </si>
  <si>
    <t>Net realised gain and loss on investments</t>
  </si>
  <si>
    <t>Expenses related to investments</t>
  </si>
  <si>
    <t>Total net income from investments</t>
  </si>
  <si>
    <t>Total operating income and net income from investments</t>
  </si>
  <si>
    <t>Claims, loss etc.</t>
  </si>
  <si>
    <t>Claims incurred etc. from general insurance</t>
  </si>
  <si>
    <t>Claims incurred etc. from pension</t>
  </si>
  <si>
    <t>Operating expenses from general insurance</t>
  </si>
  <si>
    <t>Operating expenses from pension</t>
  </si>
  <si>
    <t>Operating expenses from banking operation</t>
  </si>
  <si>
    <t>Other operating expenses</t>
  </si>
  <si>
    <t>Amortisation and impairment losses of excess value - intangible assets</t>
  </si>
  <si>
    <t>Total operating expenses</t>
  </si>
  <si>
    <t>Total expenses</t>
  </si>
  <si>
    <t>Tax expense</t>
  </si>
  <si>
    <t>PROFIT/(LOSS) FOR THE PERIOD</t>
  </si>
  <si>
    <t>CONSOLIDATED STATEMENT OF FINANCIAL POSITION</t>
  </si>
  <si>
    <t>Assets</t>
  </si>
  <si>
    <t>Other intangible assets</t>
  </si>
  <si>
    <t>Investments in associates</t>
  </si>
  <si>
    <t>Owner-occupied property</t>
  </si>
  <si>
    <t>Plant and equipment</t>
  </si>
  <si>
    <t>Investment properties</t>
  </si>
  <si>
    <t>Financial derivatives</t>
  </si>
  <si>
    <t>Shares and similar interests</t>
  </si>
  <si>
    <t>Bonds and other securities with fixed income</t>
  </si>
  <si>
    <t>Bonds held to maturity</t>
  </si>
  <si>
    <t>Loans and other receivables</t>
  </si>
  <si>
    <t>Assets in life insurance with investment options</t>
  </si>
  <si>
    <t>Reinsurance deposits</t>
  </si>
  <si>
    <t>Reinsurers' share of insurance-related liabilities in general insurance, gross</t>
  </si>
  <si>
    <t>Receivables related to direct operations and reinsurance</t>
  </si>
  <si>
    <t>Other receivables</t>
  </si>
  <si>
    <t>Prepaid expenses and earned, not received income</t>
  </si>
  <si>
    <t>Cash and cash equivalents</t>
  </si>
  <si>
    <t>TOTAL ASSETS</t>
  </si>
  <si>
    <t>EQUITY AND LIABILITIES</t>
  </si>
  <si>
    <t>Equity</t>
  </si>
  <si>
    <t>Share capital</t>
  </si>
  <si>
    <t>Premium reserve</t>
  </si>
  <si>
    <t>Other equity</t>
  </si>
  <si>
    <t>Total equity</t>
  </si>
  <si>
    <t>Provision for liabilities</t>
  </si>
  <si>
    <t>Provision for unearned premiums, gross</t>
  </si>
  <si>
    <t>Claims provision, gross</t>
  </si>
  <si>
    <t>Pension liabilities</t>
  </si>
  <si>
    <t>Other provisions</t>
  </si>
  <si>
    <t>Financial liabilities</t>
  </si>
  <si>
    <t>Deposits from and liabilities to customers</t>
  </si>
  <si>
    <t>Interest-bearing liabilities</t>
  </si>
  <si>
    <t>Other liabilities</t>
  </si>
  <si>
    <t>Current tax</t>
  </si>
  <si>
    <t>Deferred tax liabilities</t>
  </si>
  <si>
    <t>Liabilities related to direct insurance</t>
  </si>
  <si>
    <t>Liabilities in life insurance with investment options</t>
  </si>
  <si>
    <t>Accrued expenses and deferred income</t>
  </si>
  <si>
    <t>Total liabilities</t>
  </si>
  <si>
    <t>TOTAL EQUITY AND LIABILITIES</t>
  </si>
  <si>
    <t>CONSOLIDATED INCOME STATEMENT</t>
  </si>
  <si>
    <t>Total</t>
  </si>
  <si>
    <t>Exchange differences</t>
  </si>
  <si>
    <t xml:space="preserve">Actuarial gain/losses pension </t>
  </si>
  <si>
    <t>Other earned equity</t>
  </si>
  <si>
    <t>CONSOLIDATED STATEMENT OF CHANGES IN EQUITY</t>
  </si>
  <si>
    <t xml:space="preserve">NOK  million </t>
  </si>
  <si>
    <t>Profit/(loss) for the period</t>
  </si>
  <si>
    <t>Components of other comprehensive income</t>
  </si>
  <si>
    <t>Share of other comprehensive income of associates</t>
  </si>
  <si>
    <t>Actuarial gains and losses on pension</t>
  </si>
  <si>
    <t>Tax on other comprehensive income</t>
  </si>
  <si>
    <t>Total components of other comprehensive income</t>
  </si>
  <si>
    <t>Total comprehensive income for the period</t>
  </si>
  <si>
    <t>CONSOLIDATED STATEMENT OF CASH FLOWS</t>
  </si>
  <si>
    <t>Cash flow from operating activities</t>
  </si>
  <si>
    <t>Premiums paid, net of reinsurance</t>
  </si>
  <si>
    <t>Claims paid, net of reinsurance</t>
  </si>
  <si>
    <t>Net cash flow from operating activities</t>
  </si>
  <si>
    <t>Cash flow from investing activities</t>
  </si>
  <si>
    <t>Net cash flow from investing activities</t>
  </si>
  <si>
    <t>Cash flow from financing activities</t>
  </si>
  <si>
    <t>Net cash flow from financing activities</t>
  </si>
  <si>
    <t>Net cash flow for the period</t>
  </si>
  <si>
    <t>Cash and cash equivalents at the start of the period</t>
  </si>
  <si>
    <t>Cash and cash equivalents at the end of the period</t>
  </si>
  <si>
    <t xml:space="preserve">3. Segment information </t>
  </si>
  <si>
    <t>HITTIL I ÅR</t>
  </si>
  <si>
    <t>YEAR TO DATE</t>
  </si>
  <si>
    <t>Private Norway</t>
  </si>
  <si>
    <t>Privat Norge</t>
  </si>
  <si>
    <r>
      <t>Segmentinntekter - konsern</t>
    </r>
    <r>
      <rPr>
        <vertAlign val="superscript"/>
        <sz val="10"/>
        <rFont val="Arial"/>
        <family val="2"/>
      </rPr>
      <t xml:space="preserve"> </t>
    </r>
  </si>
  <si>
    <t xml:space="preserve">Elimineringer mv. </t>
  </si>
  <si>
    <t>Commercial Norway</t>
  </si>
  <si>
    <t>Nærngsliv Norge</t>
  </si>
  <si>
    <t>Nordic</t>
  </si>
  <si>
    <t>Baltic</t>
  </si>
  <si>
    <t>Eliminations etc.</t>
  </si>
  <si>
    <t>Segment income</t>
  </si>
  <si>
    <t>Segment income – external</t>
  </si>
  <si>
    <t>Segment income – group</t>
  </si>
  <si>
    <t>Total segment income</t>
  </si>
  <si>
    <t xml:space="preserve"> - Operating expenses</t>
  </si>
  <si>
    <t xml:space="preserve"> - Claims, interest expenses, loss etc.</t>
  </si>
  <si>
    <t xml:space="preserve"> + Net income from investments</t>
  </si>
  <si>
    <t>Segment result/profit/(loss) before tax expense</t>
  </si>
  <si>
    <t>4. EARNED PREMIUMS FOR GENERAL INSURANCE</t>
  </si>
  <si>
    <t>5. CLAIMS INCURRED ETC. FROM GENERAL INSURANCE</t>
  </si>
  <si>
    <t>6. RUN-OFF GAIN/(LOSS)</t>
  </si>
  <si>
    <t>7. CLAIMS PROVISION, GROSS</t>
  </si>
  <si>
    <t>8. PROVISION FOR UNEARNED PREMIUMS, GROSS</t>
  </si>
  <si>
    <t>9. CONTINGENT LIABILITES</t>
  </si>
  <si>
    <t>Guarantees and committed capital</t>
  </si>
  <si>
    <t>Gross guarantees</t>
  </si>
  <si>
    <t>Committed capital, not paid</t>
  </si>
  <si>
    <t>General insurance</t>
  </si>
  <si>
    <t>Pension</t>
  </si>
  <si>
    <t>Claims provision, gross, 1.1</t>
  </si>
  <si>
    <t>Additions from acquisitions</t>
  </si>
  <si>
    <t>Claims for the year</t>
  </si>
  <si>
    <t>Claims incurred in prior years, gross</t>
  </si>
  <si>
    <t>Claims paid</t>
  </si>
  <si>
    <t>Discounting of claims provisions</t>
  </si>
  <si>
    <t>Change in discounting rate</t>
  </si>
  <si>
    <t>Claims provision, gross, at the end of the period</t>
  </si>
  <si>
    <t>Claims provision, gross, 1.1.</t>
  </si>
  <si>
    <t>Other changes</t>
  </si>
  <si>
    <t>Group</t>
  </si>
  <si>
    <t>Run-off gain/(loss) for the period, net of reinsurance</t>
  </si>
  <si>
    <t>In per cent of earned premiums from general insurance</t>
  </si>
  <si>
    <t>Gross paid claims</t>
  </si>
  <si>
    <t>Paid claims, reinsurers' share</t>
  </si>
  <si>
    <t>Change in gross provision for claims</t>
  </si>
  <si>
    <t>Change in provision for claims, reinsurers' share</t>
  </si>
  <si>
    <t>Premium discounts and other profit agreements</t>
  </si>
  <si>
    <t>Total claims incurred etc. from general insurance</t>
  </si>
  <si>
    <t>Ceded reinsurance premiums</t>
  </si>
  <si>
    <t>Premiums written, net of reinsurance</t>
  </si>
  <si>
    <t>Change in gross provision for unearned premiums</t>
  </si>
  <si>
    <t>Change in provision for unearned premiums, reinsurers´ share</t>
  </si>
  <si>
    <t>Total earned premiums from general insurance</t>
  </si>
  <si>
    <t>QUARTERLY EARNINGS PERFORMANCE</t>
  </si>
  <si>
    <t>Other claims, loss etc.</t>
  </si>
  <si>
    <t>Total claims, loss etc.</t>
  </si>
  <si>
    <t xml:space="preserve">Finansavkastning </t>
  </si>
  <si>
    <t xml:space="preserve">Solvensmargin Gjensidige Forsikring </t>
  </si>
  <si>
    <t xml:space="preserve">Egenregningsandel </t>
  </si>
  <si>
    <t xml:space="preserve">Combined ratio </t>
  </si>
  <si>
    <t xml:space="preserve">Bokført avkastning fripoliseporteføljen, i prosent </t>
  </si>
  <si>
    <t xml:space="preserve">Innskuddsdekning ved utløpet av perioden </t>
  </si>
  <si>
    <t>KEY FIGURES</t>
  </si>
  <si>
    <t>Capital adequacy ratio</t>
  </si>
  <si>
    <t>Solvency margin Gjensidige Forsikring</t>
  </si>
  <si>
    <t>SHARE CAPITAL</t>
  </si>
  <si>
    <t>GJENSIDIGE INSURANCE GROUP</t>
  </si>
  <si>
    <t xml:space="preserve">  Private</t>
  </si>
  <si>
    <t xml:space="preserve">  Nordic</t>
  </si>
  <si>
    <t xml:space="preserve">  Baltic</t>
  </si>
  <si>
    <t>Premiums, net of reinsurance</t>
  </si>
  <si>
    <t xml:space="preserve">  Commercial</t>
  </si>
  <si>
    <t>Combined ratio</t>
  </si>
  <si>
    <t>Assets under management pension, addition in the period</t>
  </si>
  <si>
    <t>Assets under management savings, addition in the period</t>
  </si>
  <si>
    <t>Assets under management pension at the end of the period</t>
  </si>
  <si>
    <t xml:space="preserve">       of which the group policy portfolio</t>
  </si>
  <si>
    <t>Assets under management savings at the end of the period</t>
  </si>
  <si>
    <t>Number of customers (pension), at the end of the period</t>
  </si>
  <si>
    <t>Number of customers (savings), at the end of the period</t>
  </si>
  <si>
    <t>Customers (pension) with insur. agreem. at the end of the per.</t>
  </si>
  <si>
    <t>Customers (savings) with insur. agreem. at the end of the per.</t>
  </si>
  <si>
    <t>Gross lending, addition in the period</t>
  </si>
  <si>
    <t>Deposits, addition in the period</t>
  </si>
  <si>
    <t>Gross lending, at the end of the period</t>
  </si>
  <si>
    <t>Deposits, at the end of the period</t>
  </si>
  <si>
    <t>Deposits-to-loan ratio at the end of the period</t>
  </si>
  <si>
    <t>Customers, at the end of the period</t>
  </si>
  <si>
    <t>Customers with insurance agreements, at the end of the period</t>
  </si>
  <si>
    <t>NOK mill.</t>
  </si>
  <si>
    <t>Number</t>
  </si>
  <si>
    <t xml:space="preserve">NOK mill. </t>
  </si>
  <si>
    <t>Aktuarielle gevinster/ tap pensjon</t>
  </si>
  <si>
    <t>Eiendeler</t>
  </si>
  <si>
    <t>Q3</t>
  </si>
  <si>
    <t>Q2</t>
  </si>
  <si>
    <t>Q1</t>
  </si>
  <si>
    <t>Q4</t>
  </si>
  <si>
    <t xml:space="preserve">PROFIT PERFORMANCE </t>
  </si>
  <si>
    <t>Earned premiums</t>
  </si>
  <si>
    <t>Premieinntekter</t>
  </si>
  <si>
    <t xml:space="preserve">Skadeprosent </t>
  </si>
  <si>
    <t xml:space="preserve">Kostnadsandel </t>
  </si>
  <si>
    <t>Cost ratio</t>
  </si>
  <si>
    <t>Loss ratio</t>
  </si>
  <si>
    <t>Kostnadsandel</t>
  </si>
  <si>
    <t xml:space="preserve">Premieinntekter </t>
  </si>
  <si>
    <t>Skadeprosent</t>
  </si>
  <si>
    <t>Associated companies</t>
  </si>
  <si>
    <t>Obligasjoner til amortisert kost</t>
  </si>
  <si>
    <t>Deferred tax assets</t>
  </si>
  <si>
    <t>Own shares</t>
  </si>
  <si>
    <t>Egne aksjer</t>
  </si>
  <si>
    <t>Other paid in capital</t>
  </si>
  <si>
    <t>Annen innskutt egenkapital</t>
  </si>
  <si>
    <t>Egenkapital per 31.12.2010</t>
  </si>
  <si>
    <t>Equity as at 31.12.2010</t>
  </si>
  <si>
    <t>Andre forsikringstekniske avsetninger</t>
  </si>
  <si>
    <t>Other technical provisions</t>
  </si>
  <si>
    <t>Aksjebaserte betalingstransaksjoner som gjøres opp i egenkapital</t>
  </si>
  <si>
    <t>Paid dividend</t>
  </si>
  <si>
    <t>Equity-settled share-based payment transactions</t>
  </si>
  <si>
    <t>Tax on items recongnised directly in equity</t>
  </si>
  <si>
    <t xml:space="preserve">Q2 </t>
  </si>
  <si>
    <t>Return on equity, annualised</t>
  </si>
  <si>
    <t xml:space="preserve">Egenkapitalavkastning - annualisert </t>
  </si>
  <si>
    <t>Neddiskontert brutto erstatningsavsetning - Gjensidiges Arbejdsskadeforsikring A/S</t>
  </si>
  <si>
    <t>Discounted claims provision - Gjensidiges Arbejdsskadeforsikring A/S</t>
  </si>
  <si>
    <t>Undiscounted claims provision - Gjensidiges Arbejdsskadeforsikring A/S</t>
  </si>
  <si>
    <t>Financial income</t>
  </si>
  <si>
    <t>Resultat</t>
  </si>
  <si>
    <t>Egenkapital per aksje</t>
  </si>
  <si>
    <t>Equity per share</t>
  </si>
  <si>
    <t>Net payment of loans to customers</t>
  </si>
  <si>
    <t>Net payment of deposits from customers</t>
  </si>
  <si>
    <t>Payment of interest from customers</t>
  </si>
  <si>
    <t>Payment of interest to customers</t>
  </si>
  <si>
    <t>Net receipts/payments on premium reserve transfers</t>
  </si>
  <si>
    <t>Net receipts/payments from financial assets</t>
  </si>
  <si>
    <t>Net receipts/payments from properties</t>
  </si>
  <si>
    <t>Taxes paid</t>
  </si>
  <si>
    <t>Net other receipts/payments</t>
  </si>
  <si>
    <t>Netto innbetaling/utbetaling av lån til kunder</t>
  </si>
  <si>
    <t>Netto innbetaling av innskudd fra kunder</t>
  </si>
  <si>
    <t>Innbetaling av renter fra kunder</t>
  </si>
  <si>
    <t>Utbetaling av renter til kunder</t>
  </si>
  <si>
    <t>Netto innbetaling/utbetaling ved flytting av premiereserver</t>
  </si>
  <si>
    <t>Netto innbetaling/utbetaling vedrørende verdipapirer</t>
  </si>
  <si>
    <t>Utbetaling til drift, inklusive provisjoner</t>
  </si>
  <si>
    <t>Betalt skatt</t>
  </si>
  <si>
    <t>Netto andre innbetalinger/utbetalinger</t>
  </si>
  <si>
    <t>Net receipts/payments on sale/aquisition of owner-occupied property, plant and equipment</t>
  </si>
  <si>
    <t>Dividends from associated companies</t>
  </si>
  <si>
    <t>Netto innbetaling/utbetalinger ved kjøp og salg av datterselskaper og tilknyttede selskaper</t>
  </si>
  <si>
    <t>Netto innbetaling/utbetaling ved kjøp og salg av eierbenyttet eiendom, anlegg og utstyr</t>
  </si>
  <si>
    <t>Innbetaling av utbytte fra investeringer i tilknyttede selskaper</t>
  </si>
  <si>
    <t>Payment of dividend</t>
  </si>
  <si>
    <t xml:space="preserve">Net receipts/payments on loans to credit institutions </t>
  </si>
  <si>
    <t>Net receipts/payments on other short-term liabilities</t>
  </si>
  <si>
    <t>Net receipts/payments on interest on funding activities</t>
  </si>
  <si>
    <t>Utbetaling av utbytte</t>
  </si>
  <si>
    <t>Netto innbetaling/utbetaling ved låneopptak i kredittinstitusjoner</t>
  </si>
  <si>
    <t>Netto innbetaling/utbetaling ved annen kortsiktig gjeld</t>
  </si>
  <si>
    <t>Netto innbetaling/utbetaling av renter på finansieringsaktiviteter</t>
  </si>
  <si>
    <t>Specification of cash and cash equivalents</t>
  </si>
  <si>
    <t>Cash and deposits with central banks</t>
  </si>
  <si>
    <t>Deposits with credit institutions</t>
  </si>
  <si>
    <t>Spesifikasjon av beholdning av kontanter og kontantekvivalenter</t>
  </si>
  <si>
    <t>Kontanter og fordringer på sentralbanker</t>
  </si>
  <si>
    <t>Fordringer på/innskudd i kredittinstitusjoner</t>
  </si>
  <si>
    <t>Sum beholdning av kontanter og kontantekvivalenter</t>
  </si>
  <si>
    <t>Total cash and cash equivalents</t>
  </si>
  <si>
    <t>1.1.-31.12.2011</t>
  </si>
  <si>
    <t>31.12.2011</t>
  </si>
  <si>
    <t>Sikringsportefølje</t>
  </si>
  <si>
    <t>Sikringsportefølje totalt</t>
  </si>
  <si>
    <t>Tilknyttede selskaper</t>
  </si>
  <si>
    <t>Fri portefølje</t>
  </si>
  <si>
    <t>Øvrige obligasjoner</t>
  </si>
  <si>
    <t>Konvertible obligasjoner</t>
  </si>
  <si>
    <t>PE-fond</t>
  </si>
  <si>
    <t>Eiendom</t>
  </si>
  <si>
    <t>Annet</t>
  </si>
  <si>
    <t>Fri portefølje totalt</t>
  </si>
  <si>
    <t>Finansresultat for investeringsporteføljen</t>
  </si>
  <si>
    <t>Finansinntekter i Pensjon og sparing samt Bank</t>
  </si>
  <si>
    <t>Match portfolio</t>
  </si>
  <si>
    <t xml:space="preserve">Bonds at amortized cost </t>
  </si>
  <si>
    <t>Match portfolio total</t>
  </si>
  <si>
    <t>Free portfolio</t>
  </si>
  <si>
    <t xml:space="preserve">Other bonds </t>
  </si>
  <si>
    <t>Convertible bonds</t>
  </si>
  <si>
    <t>PE-funds</t>
  </si>
  <si>
    <t xml:space="preserve">Property </t>
  </si>
  <si>
    <t xml:space="preserve">Other </t>
  </si>
  <si>
    <t>Free portfolio total</t>
  </si>
  <si>
    <t>Equity as at 31.12.2011</t>
  </si>
  <si>
    <t>Egenkapital per 31.12.2011</t>
  </si>
  <si>
    <t>Aktuarielle gevinster og tap på solgte selskaper</t>
  </si>
  <si>
    <t xml:space="preserve">Earnings per share, NOK (basic and diluted)
</t>
  </si>
  <si>
    <t xml:space="preserve">Resultat per aksje, kroner (basis og utvannet) </t>
  </si>
  <si>
    <t>Konsernsenter/reassuranse</t>
  </si>
  <si>
    <t>Storskader</t>
  </si>
  <si>
    <t>Avviklingsvevinst/(-tap)</t>
  </si>
  <si>
    <t>Avviklingsgevinst/(-tap)</t>
  </si>
  <si>
    <t>EIENDOMMER</t>
  </si>
  <si>
    <t>PROPERTIES</t>
  </si>
  <si>
    <t>Skatt på poster innregnet direkte i egenkapitalen</t>
  </si>
  <si>
    <t>Segmentresultat/resultat før skattekostnad</t>
  </si>
  <si>
    <t>2011</t>
  </si>
  <si>
    <t>Flytting av oppsparte pensjonsmidler</t>
  </si>
  <si>
    <t>Udiskontert brutto erstatningsavsetning - Gjensidiges Arbejdsskadeforsikring A/S</t>
  </si>
  <si>
    <t xml:space="preserve">Utstedte aksjer ved periodens utøp </t>
  </si>
  <si>
    <r>
      <t>Periodens resultat per aksje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(basis og utvannet)</t>
    </r>
  </si>
  <si>
    <t>Combined ratio diskontert</t>
  </si>
  <si>
    <t>Combined ratio discounted</t>
  </si>
  <si>
    <t>Egenkapitalavkastning, annualisert</t>
  </si>
  <si>
    <t>Recognised return on the paid-up policy portfolio, in per cent</t>
  </si>
  <si>
    <t>Value-adjusted return on the paid-up policy portfolio, in per cent</t>
  </si>
  <si>
    <t>Market share non-marine insurance Norway (FNO ) per 31.12.2011</t>
  </si>
  <si>
    <t>kroner</t>
  </si>
  <si>
    <t>Corporate Centre/ costs related to owner</t>
  </si>
  <si>
    <t>Corporate Centre/ reinsurance</t>
  </si>
  <si>
    <t>Large losses</t>
  </si>
  <si>
    <t>Run-off gains/(losses)</t>
  </si>
  <si>
    <t>Total income</t>
  </si>
  <si>
    <t>Cost/income ratio</t>
  </si>
  <si>
    <t>Current equities</t>
  </si>
  <si>
    <t>Omløpsaksjer</t>
  </si>
  <si>
    <t>Financial income in Pension and savings and Retail bank</t>
  </si>
  <si>
    <t>RETURN PER ASSET CLASS</t>
  </si>
  <si>
    <t>AVKASTNING PER AKTIVAKLASSE</t>
  </si>
  <si>
    <t>Per cent</t>
  </si>
  <si>
    <t>Prosent</t>
  </si>
  <si>
    <t>Retail bank</t>
  </si>
  <si>
    <t>RETAIL BANK</t>
  </si>
  <si>
    <t>Actuarial gains and losses on sold companies</t>
  </si>
  <si>
    <t>Transfer of pension savings</t>
  </si>
  <si>
    <t>Issued shares, at the end of the period</t>
  </si>
  <si>
    <t>Earnings per share in the period (basic and diluted)</t>
  </si>
  <si>
    <t xml:space="preserve">  Corporate Centre/reinsurance</t>
  </si>
  <si>
    <t xml:space="preserve">  Konsernsenter/reassuranse</t>
  </si>
  <si>
    <t>Andre endringer</t>
  </si>
  <si>
    <t>Operating expenses paid, including commissions</t>
  </si>
  <si>
    <t>Net receipts/payments from sale/aquisition of subsidiaries and associates</t>
  </si>
  <si>
    <t>Effect of exchange rate changes on cash and cash equivalents</t>
  </si>
  <si>
    <t>Netto innbetaling/utbetaling vedrørende eiendom</t>
  </si>
  <si>
    <t>Netto innbetaling/utbetaling ved utstedelse av nye aksjer/tilbakekjøp av egne aksjer</t>
  </si>
  <si>
    <t>Netto renteinntekter</t>
  </si>
  <si>
    <t xml:space="preserve">Nedskrivning og tap </t>
  </si>
  <si>
    <t>Netto provisjonsinntekter og andre inntekter</t>
  </si>
  <si>
    <t>Kapitaldekning</t>
  </si>
  <si>
    <t>Nedskrivninger og tap i prosent, annualisert</t>
  </si>
  <si>
    <t>Markedsandel non-marine forsikring Norge (FNO) per Q2 12</t>
  </si>
  <si>
    <t>Write-downs and losses in per cent, annualised</t>
  </si>
  <si>
    <t>Net interest income</t>
  </si>
  <si>
    <t>Net comission income and other income</t>
  </si>
  <si>
    <t>Write-downs and losses</t>
  </si>
  <si>
    <t>Interest income etc. from banking operations</t>
  </si>
  <si>
    <t>Interest expenses and write-downs and losses</t>
  </si>
  <si>
    <t>Renteinntekter o.l. fra bankdrift</t>
  </si>
  <si>
    <t>Rentekostnader o.l. og nedskrivninger og tap</t>
  </si>
  <si>
    <t>Total claims, interest expenses, losses etc.</t>
  </si>
  <si>
    <t>Net receipts/payments on issuing of new shares/acquisition of own shares</t>
  </si>
  <si>
    <t>Q4 2012 interim report</t>
  </si>
  <si>
    <t>Q4 2012 delårsrapport</t>
  </si>
  <si>
    <t>1.1.-31.12.2012</t>
  </si>
  <si>
    <t>Q4 2012</t>
  </si>
  <si>
    <t>Q4 2011</t>
  </si>
  <si>
    <t>31.12.2012</t>
  </si>
  <si>
    <t>Equity as at 31.12.2012</t>
  </si>
  <si>
    <t>Egenkapital per 31.12.2012</t>
  </si>
  <si>
    <t>FOURTH QUARTER</t>
  </si>
  <si>
    <t>FJERDE KVARTAL</t>
  </si>
</sst>
</file>

<file path=xl/styles.xml><?xml version="1.0" encoding="utf-8"?>
<styleSheet xmlns="http://schemas.openxmlformats.org/spreadsheetml/2006/main">
  <numFmts count="20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0.0\ %"/>
    <numFmt numFmtId="168" formatCode="_(* #,##0_);_(* \(#,##0\);_(* &quot;-&quot;??_);_(@_)"/>
    <numFmt numFmtId="169" formatCode="_(* #,##0.0_);_(* \(#,##0.0\);_(* &quot;-&quot;?_);_(@_)"/>
    <numFmt numFmtId="170" formatCode="#,##0.0_);\(#,##0.0\)"/>
    <numFmt numFmtId="171" formatCode="0.0_);\(0.0\)"/>
    <numFmt numFmtId="172" formatCode="_(* #,##0.00_);_(* \(#,##0.00\);_(* &quot;-&quot;?_);_(@_)"/>
    <numFmt numFmtId="173" formatCode="_ * #,##0.0_ ;_ * \-#,##0.0_ ;_ * &quot;-&quot;?_ ;_ @_ "/>
    <numFmt numFmtId="174" formatCode="d/m/yyyy;@"/>
    <numFmt numFmtId="175" formatCode="###,##0.0_ ;\(###,##0.0\)"/>
    <numFmt numFmtId="176" formatCode="_(* #,##0.000_);_(* \(#,##0.000\);_(* &quot;-&quot;??_);_(@_)"/>
    <numFmt numFmtId="177" formatCode="0.0\ %\ ;\(0.0\ %\);0.0\ %\ ;\ "/>
    <numFmt numFmtId="178" formatCode="#,##0.0\ ;\(#,##0.0\);0.0\ "/>
    <numFmt numFmtId="179" formatCode="###,##0.0"/>
    <numFmt numFmtId="180" formatCode="0.0%"/>
    <numFmt numFmtId="181" formatCode="###,##0"/>
    <numFmt numFmtId="182" formatCode="###,##0.00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Times"/>
      <family val="1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6"/>
      <color indexed="10"/>
      <name val="Arial"/>
      <family val="2"/>
    </font>
    <font>
      <vertAlign val="superscript"/>
      <sz val="10"/>
      <color indexed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B7B1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EEEC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6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5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2" borderId="0" applyNumberFormat="0" applyBorder="0" applyAlignment="0" applyProtection="0"/>
    <xf numFmtId="0" fontId="23" fillId="16" borderId="0" applyNumberFormat="0" applyBorder="0" applyAlignment="0" applyProtection="0"/>
    <xf numFmtId="0" fontId="24" fillId="14" borderId="11" applyNumberFormat="0" applyAlignment="0" applyProtection="0"/>
    <xf numFmtId="0" fontId="24" fillId="14" borderId="11" applyNumberFormat="0" applyAlignment="0" applyProtection="0"/>
    <xf numFmtId="0" fontId="25" fillId="33" borderId="12" applyNumberFormat="0" applyAlignment="0" applyProtection="0"/>
    <xf numFmtId="0" fontId="23" fillId="16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20" borderId="11" applyNumberFormat="0" applyAlignment="0" applyProtection="0"/>
    <xf numFmtId="0" fontId="31" fillId="20" borderId="11" applyNumberFormat="0" applyAlignment="0" applyProtection="0"/>
    <xf numFmtId="0" fontId="32" fillId="0" borderId="16" applyNumberFormat="0" applyFill="0" applyAlignment="0" applyProtection="0"/>
    <xf numFmtId="0" fontId="25" fillId="33" borderId="12" applyNumberFormat="0" applyAlignment="0" applyProtection="0"/>
    <xf numFmtId="0" fontId="32" fillId="0" borderId="16" applyNumberFormat="0" applyFill="0" applyAlignment="0" applyProtection="0"/>
    <xf numFmtId="0" fontId="16" fillId="34" borderId="17" applyNumberFormat="0" applyFont="0" applyAlignment="0" applyProtection="0"/>
    <xf numFmtId="0" fontId="33" fillId="35" borderId="0" applyNumberFormat="0" applyBorder="0" applyAlignment="0" applyProtection="0"/>
    <xf numFmtId="0" fontId="16" fillId="34" borderId="17" applyNumberFormat="0" applyFont="0" applyAlignment="0" applyProtection="0"/>
    <xf numFmtId="0" fontId="33" fillId="35" borderId="0" applyNumberFormat="0" applyBorder="0" applyAlignment="0" applyProtection="0"/>
    <xf numFmtId="0" fontId="34" fillId="14" borderId="18" applyNumberFormat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4" fillId="14" borderId="18" applyNumberFormat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2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0" applyNumberFormat="0"/>
    <xf numFmtId="0" fontId="39" fillId="0" borderId="20" applyNumberFormat="0"/>
    <xf numFmtId="0" fontId="2" fillId="0" borderId="0"/>
    <xf numFmtId="0" fontId="2" fillId="0" borderId="0"/>
    <xf numFmtId="0" fontId="2" fillId="0" borderId="0"/>
  </cellStyleXfs>
  <cellXfs count="473">
    <xf numFmtId="0" fontId="0" fillId="0" borderId="0" xfId="0"/>
    <xf numFmtId="0" fontId="0" fillId="2" borderId="0" xfId="0" applyFill="1"/>
    <xf numFmtId="0" fontId="6" fillId="3" borderId="0" xfId="0" applyFont="1" applyFill="1"/>
    <xf numFmtId="0" fontId="0" fillId="2" borderId="0" xfId="0" applyFill="1" applyAlignment="1">
      <alignment vertical="center"/>
    </xf>
    <xf numFmtId="0" fontId="0" fillId="4" borderId="0" xfId="0" applyFill="1"/>
    <xf numFmtId="0" fontId="0" fillId="2" borderId="0" xfId="0" applyFill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0" fontId="6" fillId="0" borderId="0" xfId="0" applyFont="1"/>
    <xf numFmtId="0" fontId="8" fillId="0" borderId="0" xfId="0" applyFont="1"/>
    <xf numFmtId="166" fontId="8" fillId="4" borderId="0" xfId="0" applyNumberFormat="1" applyFont="1" applyFill="1" applyAlignment="1">
      <alignment horizontal="right"/>
    </xf>
    <xf numFmtId="0" fontId="0" fillId="3" borderId="0" xfId="0" applyFill="1"/>
    <xf numFmtId="0" fontId="6" fillId="2" borderId="0" xfId="0" applyFont="1" applyFill="1" applyBorder="1" applyAlignment="1">
      <alignment vertical="center"/>
    </xf>
    <xf numFmtId="0" fontId="0" fillId="2" borderId="0" xfId="0" applyFill="1" applyBorder="1"/>
    <xf numFmtId="0" fontId="8" fillId="3" borderId="0" xfId="0" applyFont="1" applyFill="1"/>
    <xf numFmtId="168" fontId="8" fillId="4" borderId="0" xfId="0" applyNumberFormat="1" applyFont="1" applyFill="1" applyAlignment="1">
      <alignment horizontal="right"/>
    </xf>
    <xf numFmtId="0" fontId="11" fillId="3" borderId="0" xfId="0" applyFont="1" applyFill="1"/>
    <xf numFmtId="166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49" fontId="6" fillId="4" borderId="0" xfId="0" applyNumberFormat="1" applyFont="1" applyFill="1" applyAlignment="1">
      <alignment horizontal="right"/>
    </xf>
    <xf numFmtId="168" fontId="6" fillId="4" borderId="0" xfId="0" applyNumberFormat="1" applyFont="1" applyFill="1" applyAlignment="1">
      <alignment horizontal="right"/>
    </xf>
    <xf numFmtId="168" fontId="0" fillId="4" borderId="0" xfId="4" applyNumberFormat="1" applyFont="1" applyFill="1"/>
    <xf numFmtId="0" fontId="6" fillId="4" borderId="0" xfId="0" applyFont="1" applyFill="1" applyAlignment="1">
      <alignment horizontal="right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 applyAlignment="1"/>
    <xf numFmtId="0" fontId="6" fillId="2" borderId="0" xfId="0" applyFont="1" applyFill="1" applyAlignment="1"/>
    <xf numFmtId="0" fontId="0" fillId="2" borderId="0" xfId="0" applyFill="1" applyAlignment="1"/>
    <xf numFmtId="0" fontId="4" fillId="0" borderId="0" xfId="2"/>
    <xf numFmtId="166" fontId="5" fillId="3" borderId="2" xfId="0" applyNumberFormat="1" applyFont="1" applyFill="1" applyBorder="1" applyAlignment="1">
      <alignment vertical="center"/>
    </xf>
    <xf numFmtId="0" fontId="0" fillId="3" borderId="0" xfId="0" applyFill="1" applyAlignment="1"/>
    <xf numFmtId="0" fontId="0" fillId="0" borderId="0" xfId="0" applyAlignment="1"/>
    <xf numFmtId="0" fontId="0" fillId="5" borderId="0" xfId="0" applyFill="1" applyAlignment="1"/>
    <xf numFmtId="0" fontId="6" fillId="0" borderId="0" xfId="0" applyFont="1" applyAlignment="1"/>
    <xf numFmtId="0" fontId="8" fillId="0" borderId="0" xfId="0" applyFont="1" applyAlignment="1"/>
    <xf numFmtId="0" fontId="0" fillId="0" borderId="0" xfId="0" applyFill="1" applyBorder="1"/>
    <xf numFmtId="0" fontId="0" fillId="0" borderId="0" xfId="0" applyBorder="1" applyAlignment="1"/>
    <xf numFmtId="0" fontId="2" fillId="0" borderId="0" xfId="0" applyFont="1" applyFill="1" applyBorder="1"/>
    <xf numFmtId="166" fontId="0" fillId="0" borderId="0" xfId="4" applyNumberFormat="1" applyFont="1" applyBorder="1" applyAlignment="1"/>
    <xf numFmtId="0" fontId="0" fillId="6" borderId="0" xfId="0" applyFill="1"/>
    <xf numFmtId="166" fontId="6" fillId="4" borderId="0" xfId="0" applyNumberFormat="1" applyFont="1" applyFill="1" applyAlignment="1">
      <alignment horizontal="right"/>
    </xf>
    <xf numFmtId="0" fontId="6" fillId="2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/>
    <xf numFmtId="0" fontId="0" fillId="2" borderId="0" xfId="0" applyFill="1" applyBorder="1" applyAlignment="1"/>
    <xf numFmtId="0" fontId="6" fillId="2" borderId="0" xfId="0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right"/>
    </xf>
    <xf numFmtId="0" fontId="0" fillId="3" borderId="0" xfId="0" applyFill="1" applyBorder="1" applyAlignment="1"/>
    <xf numFmtId="166" fontId="0" fillId="2" borderId="0" xfId="4" applyNumberFormat="1" applyFont="1" applyFill="1" applyBorder="1" applyAlignment="1"/>
    <xf numFmtId="0" fontId="0" fillId="5" borderId="0" xfId="0" applyFill="1" applyBorder="1" applyAlignment="1"/>
    <xf numFmtId="171" fontId="0" fillId="5" borderId="0" xfId="0" applyNumberFormat="1" applyFill="1" applyBorder="1" applyAlignment="1"/>
    <xf numFmtId="171" fontId="6" fillId="3" borderId="0" xfId="0" applyNumberFormat="1" applyFont="1" applyFill="1" applyBorder="1" applyAlignment="1"/>
    <xf numFmtId="166" fontId="0" fillId="5" borderId="0" xfId="0" applyNumberFormat="1" applyFill="1" applyBorder="1" applyAlignment="1"/>
    <xf numFmtId="166" fontId="0" fillId="4" borderId="0" xfId="4" applyNumberFormat="1" applyFont="1" applyFill="1"/>
    <xf numFmtId="166" fontId="6" fillId="4" borderId="0" xfId="4" applyNumberFormat="1" applyFont="1" applyFill="1"/>
    <xf numFmtId="0" fontId="0" fillId="3" borderId="0" xfId="0" applyFill="1" applyBorder="1"/>
    <xf numFmtId="0" fontId="8" fillId="2" borderId="0" xfId="0" applyFont="1" applyFill="1" applyBorder="1" applyAlignment="1">
      <alignment vertical="center"/>
    </xf>
    <xf numFmtId="0" fontId="6" fillId="3" borderId="0" xfId="0" applyFont="1" applyFill="1" applyBorder="1" applyAlignment="1"/>
    <xf numFmtId="0" fontId="6" fillId="2" borderId="0" xfId="0" applyFont="1" applyFill="1" applyBorder="1" applyAlignment="1">
      <alignment horizontal="right"/>
    </xf>
    <xf numFmtId="0" fontId="6" fillId="0" borderId="0" xfId="0" applyFont="1" applyBorder="1" applyAlignment="1"/>
    <xf numFmtId="0" fontId="6" fillId="5" borderId="0" xfId="0" applyFont="1" applyFill="1" applyBorder="1" applyAlignment="1"/>
    <xf numFmtId="0" fontId="2" fillId="0" borderId="0" xfId="0" applyFont="1"/>
    <xf numFmtId="0" fontId="5" fillId="3" borderId="0" xfId="0" applyFont="1" applyFill="1"/>
    <xf numFmtId="0" fontId="5" fillId="0" borderId="0" xfId="0" applyFont="1"/>
    <xf numFmtId="166" fontId="0" fillId="0" borderId="0" xfId="0" applyNumberFormat="1" applyBorder="1" applyAlignment="1"/>
    <xf numFmtId="0" fontId="8" fillId="0" borderId="0" xfId="0" applyFont="1" applyBorder="1" applyAlignment="1"/>
    <xf numFmtId="0" fontId="2" fillId="3" borderId="0" xfId="0" applyFont="1" applyFill="1"/>
    <xf numFmtId="0" fontId="5" fillId="0" borderId="0" xfId="0" applyFont="1" applyFill="1" applyBorder="1"/>
    <xf numFmtId="166" fontId="2" fillId="0" borderId="0" xfId="4" applyNumberFormat="1" applyFont="1" applyFill="1" applyBorder="1"/>
    <xf numFmtId="0" fontId="6" fillId="0" borderId="0" xfId="0" applyFont="1" applyFill="1" applyBorder="1"/>
    <xf numFmtId="166" fontId="5" fillId="0" borderId="2" xfId="0" applyNumberFormat="1" applyFont="1" applyFill="1" applyBorder="1" applyAlignment="1">
      <alignment vertical="center"/>
    </xf>
    <xf numFmtId="166" fontId="6" fillId="2" borderId="0" xfId="0" applyNumberFormat="1" applyFont="1" applyFill="1" applyBorder="1"/>
    <xf numFmtId="166" fontId="6" fillId="3" borderId="0" xfId="0" applyNumberFormat="1" applyFont="1" applyFill="1" applyBorder="1"/>
    <xf numFmtId="170" fontId="0" fillId="2" borderId="0" xfId="0" applyNumberFormat="1" applyFill="1" applyBorder="1"/>
    <xf numFmtId="170" fontId="0" fillId="0" borderId="0" xfId="0" applyNumberFormat="1" applyFill="1" applyBorder="1"/>
    <xf numFmtId="166" fontId="0" fillId="0" borderId="0" xfId="0" applyNumberFormat="1" applyFill="1" applyBorder="1"/>
    <xf numFmtId="166" fontId="0" fillId="0" borderId="0" xfId="4" applyNumberFormat="1" applyFont="1" applyFill="1" applyBorder="1"/>
    <xf numFmtId="166" fontId="0" fillId="0" borderId="0" xfId="4" applyNumberFormat="1" applyFont="1" applyFill="1" applyBorder="1" applyAlignment="1">
      <alignment vertical="center"/>
    </xf>
    <xf numFmtId="166" fontId="6" fillId="0" borderId="0" xfId="0" applyNumberFormat="1" applyFont="1" applyFill="1" applyBorder="1"/>
    <xf numFmtId="166" fontId="6" fillId="0" borderId="0" xfId="4" applyNumberFormat="1" applyFont="1" applyFill="1" applyBorder="1"/>
    <xf numFmtId="169" fontId="0" fillId="0" borderId="0" xfId="0" applyNumberFormat="1" applyFill="1" applyBorder="1"/>
    <xf numFmtId="169" fontId="6" fillId="0" borderId="0" xfId="0" applyNumberFormat="1" applyFont="1" applyFill="1" applyBorder="1"/>
    <xf numFmtId="0" fontId="2" fillId="0" borderId="0" xfId="0" applyFont="1" applyBorder="1"/>
    <xf numFmtId="0" fontId="18" fillId="0" borderId="0" xfId="0" applyFont="1"/>
    <xf numFmtId="0" fontId="6" fillId="4" borderId="0" xfId="0" applyFont="1" applyFill="1" applyBorder="1"/>
    <xf numFmtId="49" fontId="6" fillId="4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0" fontId="2" fillId="0" borderId="0" xfId="0" applyFont="1" applyFill="1" applyAlignment="1"/>
    <xf numFmtId="0" fontId="5" fillId="7" borderId="0" xfId="0" applyFont="1" applyFill="1" applyAlignment="1"/>
    <xf numFmtId="0" fontId="12" fillId="7" borderId="0" xfId="0" applyFont="1" applyFill="1" applyAlignment="1"/>
    <xf numFmtId="0" fontId="5" fillId="7" borderId="0" xfId="0" applyFont="1" applyFill="1" applyAlignment="1">
      <alignment vertical="center"/>
    </xf>
    <xf numFmtId="0" fontId="0" fillId="7" borderId="0" xfId="0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10" fillId="8" borderId="0" xfId="0" applyFont="1" applyFill="1" applyAlignment="1"/>
    <xf numFmtId="0" fontId="2" fillId="8" borderId="0" xfId="0" applyFont="1" applyFill="1" applyAlignment="1"/>
    <xf numFmtId="0" fontId="19" fillId="8" borderId="0" xfId="0" applyFont="1" applyFill="1" applyAlignment="1"/>
    <xf numFmtId="0" fontId="18" fillId="8" borderId="0" xfId="0" applyFont="1" applyFill="1" applyAlignment="1"/>
    <xf numFmtId="0" fontId="12" fillId="8" borderId="0" xfId="0" applyFont="1" applyFill="1" applyAlignment="1"/>
    <xf numFmtId="0" fontId="5" fillId="8" borderId="0" xfId="0" applyFont="1" applyFill="1" applyAlignment="1"/>
    <xf numFmtId="0" fontId="12" fillId="8" borderId="2" xfId="0" applyFont="1" applyFill="1" applyBorder="1" applyAlignment="1">
      <alignment vertical="center"/>
    </xf>
    <xf numFmtId="0" fontId="12" fillId="8" borderId="3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5" fillId="8" borderId="0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/>
    </xf>
    <xf numFmtId="0" fontId="5" fillId="10" borderId="0" xfId="0" applyFont="1" applyFill="1" applyAlignment="1"/>
    <xf numFmtId="0" fontId="12" fillId="10" borderId="0" xfId="0" applyFont="1" applyFill="1" applyAlignment="1"/>
    <xf numFmtId="0" fontId="12" fillId="10" borderId="1" xfId="0" applyFont="1" applyFill="1" applyBorder="1" applyAlignment="1"/>
    <xf numFmtId="0" fontId="5" fillId="10" borderId="0" xfId="0" applyFont="1" applyFill="1" applyAlignment="1">
      <alignment vertical="center"/>
    </xf>
    <xf numFmtId="0" fontId="12" fillId="10" borderId="2" xfId="0" applyFont="1" applyFill="1" applyBorder="1" applyAlignment="1">
      <alignment vertical="center"/>
    </xf>
    <xf numFmtId="0" fontId="12" fillId="10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5" fillId="10" borderId="0" xfId="0" applyFont="1" applyFill="1" applyBorder="1" applyAlignment="1">
      <alignment vertical="center" wrapText="1"/>
    </xf>
    <xf numFmtId="0" fontId="5" fillId="10" borderId="0" xfId="0" applyFont="1" applyFill="1" applyBorder="1" applyAlignment="1"/>
    <xf numFmtId="0" fontId="2" fillId="10" borderId="2" xfId="0" applyFont="1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5" fillId="9" borderId="0" xfId="0" applyFont="1" applyFill="1" applyAlignment="1"/>
    <xf numFmtId="0" fontId="6" fillId="9" borderId="0" xfId="0" applyFont="1" applyFill="1" applyAlignment="1"/>
    <xf numFmtId="0" fontId="5" fillId="9" borderId="0" xfId="0" applyFont="1" applyFill="1" applyAlignment="1">
      <alignment vertical="center"/>
    </xf>
    <xf numFmtId="0" fontId="6" fillId="7" borderId="0" xfId="0" applyFont="1" applyFill="1" applyAlignment="1">
      <alignment horizontal="right"/>
    </xf>
    <xf numFmtId="0" fontId="6" fillId="7" borderId="0" xfId="0" applyFont="1" applyFill="1" applyAlignment="1">
      <alignment horizontal="left"/>
    </xf>
    <xf numFmtId="0" fontId="6" fillId="7" borderId="0" xfId="0" applyFont="1" applyFill="1" applyBorder="1" applyAlignment="1">
      <alignment horizontal="left"/>
    </xf>
    <xf numFmtId="49" fontId="5" fillId="7" borderId="0" xfId="0" applyNumberFormat="1" applyFont="1" applyFill="1" applyAlignment="1">
      <alignment horizontal="right"/>
    </xf>
    <xf numFmtId="0" fontId="0" fillId="7" borderId="0" xfId="0" applyFill="1" applyAlignment="1"/>
    <xf numFmtId="49" fontId="5" fillId="7" borderId="0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right"/>
    </xf>
    <xf numFmtId="0" fontId="12" fillId="7" borderId="0" xfId="0" applyFont="1" applyFill="1" applyBorder="1" applyAlignment="1"/>
    <xf numFmtId="0" fontId="12" fillId="7" borderId="0" xfId="0" applyFont="1" applyFill="1" applyAlignment="1">
      <alignment vertical="center"/>
    </xf>
    <xf numFmtId="0" fontId="12" fillId="7" borderId="0" xfId="0" applyFont="1" applyFill="1" applyBorder="1" applyAlignment="1">
      <alignment vertical="center"/>
    </xf>
    <xf numFmtId="166" fontId="2" fillId="7" borderId="2" xfId="0" applyNumberFormat="1" applyFont="1" applyFill="1" applyBorder="1" applyAlignment="1">
      <alignment vertical="center"/>
    </xf>
    <xf numFmtId="166" fontId="12" fillId="7" borderId="0" xfId="0" applyNumberFormat="1" applyFont="1" applyFill="1" applyBorder="1" applyAlignment="1">
      <alignment vertical="center"/>
    </xf>
    <xf numFmtId="166" fontId="2" fillId="7" borderId="3" xfId="0" applyNumberFormat="1" applyFont="1" applyFill="1" applyBorder="1" applyAlignment="1">
      <alignment vertical="center"/>
    </xf>
    <xf numFmtId="167" fontId="0" fillId="7" borderId="0" xfId="0" applyNumberFormat="1" applyFill="1" applyBorder="1" applyAlignment="1">
      <alignment vertical="center"/>
    </xf>
    <xf numFmtId="0" fontId="6" fillId="8" borderId="0" xfId="0" applyFont="1" applyFill="1" applyAlignment="1"/>
    <xf numFmtId="0" fontId="6" fillId="8" borderId="1" xfId="0" applyFont="1" applyFill="1" applyBorder="1" applyAlignment="1"/>
    <xf numFmtId="0" fontId="6" fillId="8" borderId="0" xfId="0" applyFont="1" applyFill="1" applyAlignment="1">
      <alignment vertical="center"/>
    </xf>
    <xf numFmtId="0" fontId="8" fillId="8" borderId="3" xfId="0" applyFont="1" applyFill="1" applyBorder="1" applyAlignment="1">
      <alignment vertical="center"/>
    </xf>
    <xf numFmtId="0" fontId="8" fillId="8" borderId="0" xfId="0" applyFont="1" applyFill="1" applyAlignment="1">
      <alignment vertical="center"/>
    </xf>
    <xf numFmtId="0" fontId="5" fillId="8" borderId="1" xfId="0" applyFont="1" applyFill="1" applyBorder="1" applyAlignment="1"/>
    <xf numFmtId="0" fontId="2" fillId="8" borderId="0" xfId="0" applyFont="1" applyFill="1" applyAlignment="1">
      <alignment vertical="center"/>
    </xf>
    <xf numFmtId="0" fontId="0" fillId="8" borderId="0" xfId="0" applyFill="1" applyAlignment="1"/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6" fillId="8" borderId="0" xfId="0" applyFont="1" applyFill="1" applyBorder="1" applyAlignment="1"/>
    <xf numFmtId="0" fontId="2" fillId="8" borderId="4" xfId="0" applyFont="1" applyFill="1" applyBorder="1" applyAlignment="1">
      <alignment vertical="center"/>
    </xf>
    <xf numFmtId="0" fontId="5" fillId="8" borderId="0" xfId="0" applyFont="1" applyFill="1" applyBorder="1" applyAlignment="1"/>
    <xf numFmtId="0" fontId="2" fillId="8" borderId="0" xfId="0" applyFont="1" applyFill="1" applyBorder="1" applyAlignment="1">
      <alignment vertical="center"/>
    </xf>
    <xf numFmtId="0" fontId="12" fillId="8" borderId="0" xfId="0" applyFont="1" applyFill="1" applyBorder="1" applyAlignment="1"/>
    <xf numFmtId="0" fontId="6" fillId="7" borderId="0" xfId="0" applyFont="1" applyFill="1" applyAlignment="1"/>
    <xf numFmtId="0" fontId="6" fillId="7" borderId="0" xfId="0" applyFont="1" applyFill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6" fillId="7" borderId="0" xfId="0" applyFont="1" applyFill="1" applyBorder="1" applyAlignment="1"/>
    <xf numFmtId="0" fontId="2" fillId="7" borderId="0" xfId="0" applyFont="1" applyFill="1" applyBorder="1" applyAlignment="1">
      <alignment vertical="center"/>
    </xf>
    <xf numFmtId="0" fontId="8" fillId="7" borderId="0" xfId="0" applyFont="1" applyFill="1" applyAlignment="1"/>
    <xf numFmtId="166" fontId="6" fillId="9" borderId="0" xfId="0" applyNumberFormat="1" applyFont="1" applyFill="1" applyBorder="1" applyAlignment="1">
      <alignment vertical="center"/>
    </xf>
    <xf numFmtId="0" fontId="6" fillId="9" borderId="0" xfId="0" applyFont="1" applyFill="1" applyAlignment="1">
      <alignment vertical="center"/>
    </xf>
    <xf numFmtId="164" fontId="5" fillId="7" borderId="0" xfId="4" applyFont="1" applyFill="1" applyAlignment="1">
      <alignment horizontal="right"/>
    </xf>
    <xf numFmtId="0" fontId="6" fillId="7" borderId="1" xfId="0" applyFont="1" applyFill="1" applyBorder="1" applyAlignment="1">
      <alignment horizontal="right"/>
    </xf>
    <xf numFmtId="0" fontId="0" fillId="7" borderId="0" xfId="0" applyFill="1" applyAlignment="1">
      <alignment vertical="center"/>
    </xf>
    <xf numFmtId="169" fontId="2" fillId="7" borderId="2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166" fontId="8" fillId="7" borderId="0" xfId="0" applyNumberFormat="1" applyFont="1" applyFill="1" applyBorder="1" applyAlignment="1">
      <alignment vertical="center"/>
    </xf>
    <xf numFmtId="166" fontId="0" fillId="7" borderId="2" xfId="0" applyNumberFormat="1" applyFill="1" applyBorder="1" applyAlignment="1">
      <alignment vertical="center"/>
    </xf>
    <xf numFmtId="166" fontId="0" fillId="7" borderId="3" xfId="0" applyNumberFormat="1" applyFill="1" applyBorder="1" applyAlignment="1">
      <alignment vertical="center"/>
    </xf>
    <xf numFmtId="166" fontId="0" fillId="7" borderId="0" xfId="0" applyNumberFormat="1" applyFill="1" applyBorder="1" applyAlignment="1">
      <alignment vertical="center"/>
    </xf>
    <xf numFmtId="166" fontId="2" fillId="7" borderId="0" xfId="0" applyNumberFormat="1" applyFont="1" applyFill="1" applyBorder="1" applyAlignment="1">
      <alignment vertical="center"/>
    </xf>
    <xf numFmtId="0" fontId="9" fillId="7" borderId="0" xfId="0" applyFont="1" applyFill="1" applyAlignment="1">
      <alignment vertical="top"/>
    </xf>
    <xf numFmtId="0" fontId="8" fillId="7" borderId="0" xfId="0" applyFont="1" applyFill="1" applyAlignment="1">
      <alignment vertical="top"/>
    </xf>
    <xf numFmtId="169" fontId="0" fillId="7" borderId="2" xfId="0" applyNumberFormat="1" applyFill="1" applyBorder="1" applyAlignment="1">
      <alignment vertical="center"/>
    </xf>
    <xf numFmtId="166" fontId="0" fillId="7" borderId="2" xfId="0" applyNumberFormat="1" applyFill="1" applyBorder="1" applyAlignment="1">
      <alignment vertical="center" wrapText="1"/>
    </xf>
    <xf numFmtId="169" fontId="0" fillId="7" borderId="3" xfId="0" applyNumberFormat="1" applyFill="1" applyBorder="1" applyAlignment="1">
      <alignment vertical="center"/>
    </xf>
    <xf numFmtId="166" fontId="0" fillId="7" borderId="3" xfId="0" applyNumberFormat="1" applyFill="1" applyBorder="1" applyAlignment="1">
      <alignment vertical="center" wrapText="1"/>
    </xf>
    <xf numFmtId="0" fontId="0" fillId="7" borderId="4" xfId="0" applyFill="1" applyBorder="1" applyAlignment="1">
      <alignment vertical="center"/>
    </xf>
    <xf numFmtId="166" fontId="0" fillId="7" borderId="4" xfId="0" applyNumberFormat="1" applyFill="1" applyBorder="1" applyAlignment="1">
      <alignment vertical="center" wrapText="1"/>
    </xf>
    <xf numFmtId="164" fontId="0" fillId="7" borderId="2" xfId="0" applyNumberFormat="1" applyFill="1" applyBorder="1" applyAlignment="1">
      <alignment vertical="center" wrapText="1"/>
    </xf>
    <xf numFmtId="164" fontId="0" fillId="7" borderId="3" xfId="0" applyNumberFormat="1" applyFill="1" applyBorder="1" applyAlignment="1">
      <alignment vertical="center" wrapText="1"/>
    </xf>
    <xf numFmtId="0" fontId="0" fillId="7" borderId="0" xfId="0" applyFill="1" applyBorder="1" applyAlignment="1"/>
    <xf numFmtId="172" fontId="7" fillId="7" borderId="0" xfId="0" applyNumberFormat="1" applyFont="1" applyFill="1" applyBorder="1" applyAlignment="1">
      <alignment vertical="center"/>
    </xf>
    <xf numFmtId="2" fontId="7" fillId="7" borderId="0" xfId="0" applyNumberFormat="1" applyFont="1" applyFill="1" applyAlignment="1"/>
    <xf numFmtId="169" fontId="0" fillId="7" borderId="0" xfId="0" applyNumberFormat="1" applyFill="1" applyBorder="1" applyAlignment="1">
      <alignment vertical="center"/>
    </xf>
    <xf numFmtId="166" fontId="0" fillId="7" borderId="0" xfId="0" applyNumberFormat="1" applyFill="1" applyBorder="1" applyAlignment="1">
      <alignment vertical="center" wrapText="1"/>
    </xf>
    <xf numFmtId="166" fontId="0" fillId="7" borderId="0" xfId="4" applyNumberFormat="1" applyFont="1" applyFill="1" applyBorder="1" applyAlignment="1">
      <alignment vertical="center" wrapText="1"/>
    </xf>
    <xf numFmtId="0" fontId="5" fillId="8" borderId="0" xfId="0" applyFont="1" applyFill="1" applyAlignment="1">
      <alignment vertical="center"/>
    </xf>
    <xf numFmtId="166" fontId="5" fillId="7" borderId="0" xfId="0" applyNumberFormat="1" applyFont="1" applyFill="1" applyAlignment="1">
      <alignment vertical="center"/>
    </xf>
    <xf numFmtId="0" fontId="15" fillId="7" borderId="0" xfId="0" applyFont="1" applyFill="1" applyAlignment="1"/>
    <xf numFmtId="0" fontId="13" fillId="7" borderId="0" xfId="0" applyFont="1" applyFill="1" applyAlignment="1"/>
    <xf numFmtId="0" fontId="5" fillId="9" borderId="0" xfId="0" applyFont="1" applyFill="1"/>
    <xf numFmtId="0" fontId="5" fillId="9" borderId="0" xfId="0" applyFont="1" applyFill="1" applyBorder="1" applyAlignment="1">
      <alignment vertical="center"/>
    </xf>
    <xf numFmtId="0" fontId="5" fillId="9" borderId="0" xfId="0" applyFont="1" applyFill="1" applyAlignment="1">
      <alignment vertical="center" wrapText="1"/>
    </xf>
    <xf numFmtId="0" fontId="2" fillId="7" borderId="0" xfId="0" applyFont="1" applyFill="1"/>
    <xf numFmtId="0" fontId="19" fillId="7" borderId="0" xfId="0" applyFont="1" applyFill="1"/>
    <xf numFmtId="0" fontId="5" fillId="7" borderId="0" xfId="0" applyFont="1" applyFill="1"/>
    <xf numFmtId="0" fontId="2" fillId="7" borderId="0" xfId="0" applyFont="1" applyFill="1" applyBorder="1"/>
    <xf numFmtId="0" fontId="5" fillId="7" borderId="0" xfId="0" applyFont="1" applyFill="1" applyBorder="1" applyAlignment="1">
      <alignment vertical="center"/>
    </xf>
    <xf numFmtId="0" fontId="5" fillId="7" borderId="0" xfId="0" applyFont="1" applyFill="1" applyAlignment="1">
      <alignment vertical="center" wrapText="1"/>
    </xf>
    <xf numFmtId="0" fontId="5" fillId="7" borderId="0" xfId="0" applyFont="1" applyFill="1" applyBorder="1"/>
    <xf numFmtId="0" fontId="2" fillId="8" borderId="0" xfId="0" applyFont="1" applyFill="1"/>
    <xf numFmtId="0" fontId="19" fillId="8" borderId="0" xfId="0" applyFont="1" applyFill="1"/>
    <xf numFmtId="0" fontId="5" fillId="8" borderId="0" xfId="0" applyFont="1" applyFill="1"/>
    <xf numFmtId="0" fontId="2" fillId="8" borderId="0" xfId="0" applyFont="1" applyFill="1" applyBorder="1"/>
    <xf numFmtId="0" fontId="5" fillId="8" borderId="0" xfId="0" applyFont="1" applyFill="1" applyBorder="1" applyAlignment="1">
      <alignment vertical="center"/>
    </xf>
    <xf numFmtId="0" fontId="5" fillId="8" borderId="0" xfId="0" applyFont="1" applyFill="1" applyAlignment="1">
      <alignment vertical="center" wrapText="1"/>
    </xf>
    <xf numFmtId="0" fontId="5" fillId="8" borderId="0" xfId="0" applyFont="1" applyFill="1" applyBorder="1"/>
    <xf numFmtId="0" fontId="10" fillId="7" borderId="0" xfId="0" applyFont="1" applyFill="1"/>
    <xf numFmtId="165" fontId="5" fillId="7" borderId="0" xfId="0" applyNumberFormat="1" applyFont="1" applyFill="1" applyBorder="1" applyAlignment="1">
      <alignment vertical="center"/>
    </xf>
    <xf numFmtId="166" fontId="2" fillId="7" borderId="2" xfId="4" applyNumberFormat="1" applyFont="1" applyFill="1" applyBorder="1" applyAlignment="1">
      <alignment vertical="center"/>
    </xf>
    <xf numFmtId="166" fontId="5" fillId="7" borderId="0" xfId="0" applyNumberFormat="1" applyFont="1" applyFill="1" applyBorder="1" applyAlignment="1">
      <alignment vertical="center"/>
    </xf>
    <xf numFmtId="0" fontId="12" fillId="11" borderId="0" xfId="0" applyFont="1" applyFill="1" applyAlignment="1"/>
    <xf numFmtId="0" fontId="10" fillId="11" borderId="0" xfId="0" applyFont="1" applyFill="1" applyAlignment="1"/>
    <xf numFmtId="0" fontId="2" fillId="11" borderId="0" xfId="0" applyFont="1" applyFill="1" applyAlignment="1"/>
    <xf numFmtId="0" fontId="19" fillId="11" borderId="0" xfId="0" applyFont="1" applyFill="1" applyAlignment="1"/>
    <xf numFmtId="0" fontId="18" fillId="11" borderId="0" xfId="0" applyFont="1" applyFill="1" applyAlignment="1"/>
    <xf numFmtId="0" fontId="0" fillId="11" borderId="0" xfId="0" applyFill="1" applyAlignment="1"/>
    <xf numFmtId="0" fontId="6" fillId="11" borderId="0" xfId="0" applyFont="1" applyFill="1" applyAlignment="1"/>
    <xf numFmtId="0" fontId="6" fillId="11" borderId="1" xfId="0" applyFont="1" applyFill="1" applyBorder="1" applyAlignment="1"/>
    <xf numFmtId="0" fontId="0" fillId="11" borderId="1" xfId="0" applyFill="1" applyBorder="1" applyAlignment="1"/>
    <xf numFmtId="0" fontId="6" fillId="11" borderId="0" xfId="0" applyFont="1" applyFill="1" applyAlignment="1">
      <alignment vertical="center"/>
    </xf>
    <xf numFmtId="0" fontId="8" fillId="11" borderId="3" xfId="0" applyFont="1" applyFill="1" applyBorder="1" applyAlignment="1">
      <alignment vertical="center"/>
    </xf>
    <xf numFmtId="0" fontId="8" fillId="11" borderId="0" xfId="0" applyFont="1" applyFill="1" applyAlignment="1">
      <alignment vertical="center"/>
    </xf>
    <xf numFmtId="0" fontId="5" fillId="11" borderId="0" xfId="0" applyFont="1" applyFill="1" applyAlignment="1"/>
    <xf numFmtId="0" fontId="2" fillId="11" borderId="0" xfId="0" applyFont="1" applyFill="1" applyBorder="1" applyAlignment="1">
      <alignment vertical="center"/>
    </xf>
    <xf numFmtId="0" fontId="8" fillId="11" borderId="0" xfId="0" applyFont="1" applyFill="1" applyBorder="1" applyAlignment="1">
      <alignment vertical="center"/>
    </xf>
    <xf numFmtId="0" fontId="2" fillId="11" borderId="2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2" fillId="11" borderId="3" xfId="0" applyFont="1" applyFill="1" applyBorder="1" applyAlignment="1">
      <alignment vertical="center"/>
    </xf>
    <xf numFmtId="0" fontId="8" fillId="11" borderId="0" xfId="0" applyFont="1" applyFill="1" applyAlignment="1"/>
    <xf numFmtId="0" fontId="0" fillId="11" borderId="3" xfId="0" applyFill="1" applyBorder="1" applyAlignment="1">
      <alignment vertical="center"/>
    </xf>
    <xf numFmtId="0" fontId="2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5" fillId="11" borderId="0" xfId="0" applyFont="1" applyFill="1" applyBorder="1" applyAlignment="1"/>
    <xf numFmtId="0" fontId="6" fillId="11" borderId="0" xfId="0" applyFont="1" applyFill="1" applyBorder="1" applyAlignment="1"/>
    <xf numFmtId="0" fontId="0" fillId="11" borderId="2" xfId="0" applyFill="1" applyBorder="1" applyAlignment="1">
      <alignment vertical="center"/>
    </xf>
    <xf numFmtId="0" fontId="5" fillId="11" borderId="1" xfId="0" applyFont="1" applyFill="1" applyBorder="1" applyAlignment="1"/>
    <xf numFmtId="166" fontId="2" fillId="11" borderId="2" xfId="0" applyNumberFormat="1" applyFont="1" applyFill="1" applyBorder="1" applyAlignment="1">
      <alignment vertical="center"/>
    </xf>
    <xf numFmtId="0" fontId="9" fillId="11" borderId="0" xfId="0" applyFont="1" applyFill="1" applyAlignment="1">
      <alignment vertical="top"/>
    </xf>
    <xf numFmtId="0" fontId="2" fillId="11" borderId="4" xfId="0" applyFont="1" applyFill="1" applyBorder="1" applyAlignment="1">
      <alignment vertical="center"/>
    </xf>
    <xf numFmtId="0" fontId="0" fillId="11" borderId="4" xfId="0" applyFill="1" applyBorder="1" applyAlignment="1">
      <alignment vertical="center"/>
    </xf>
    <xf numFmtId="0" fontId="7" fillId="11" borderId="0" xfId="0" applyFont="1" applyFill="1" applyAlignment="1"/>
    <xf numFmtId="0" fontId="5" fillId="11" borderId="0" xfId="0" applyFont="1" applyFill="1" applyAlignment="1">
      <alignment vertical="center"/>
    </xf>
    <xf numFmtId="0" fontId="0" fillId="11" borderId="0" xfId="0" applyFill="1" applyBorder="1" applyAlignment="1">
      <alignment vertical="center"/>
    </xf>
    <xf numFmtId="0" fontId="12" fillId="11" borderId="3" xfId="0" applyFont="1" applyFill="1" applyBorder="1" applyAlignment="1">
      <alignment vertical="center"/>
    </xf>
    <xf numFmtId="0" fontId="9" fillId="11" borderId="0" xfId="0" applyFont="1" applyFill="1" applyAlignment="1">
      <alignment horizontal="left" vertical="top"/>
    </xf>
    <xf numFmtId="0" fontId="2" fillId="12" borderId="0" xfId="0" applyFont="1" applyFill="1"/>
    <xf numFmtId="0" fontId="5" fillId="12" borderId="1" xfId="0" applyFont="1" applyFill="1" applyBorder="1"/>
    <xf numFmtId="0" fontId="5" fillId="12" borderId="0" xfId="0" applyFont="1" applyFill="1" applyBorder="1" applyAlignment="1">
      <alignment vertical="center"/>
    </xf>
    <xf numFmtId="0" fontId="2" fillId="12" borderId="2" xfId="0" applyFont="1" applyFill="1" applyBorder="1" applyAlignment="1">
      <alignment vertical="center"/>
    </xf>
    <xf numFmtId="0" fontId="2" fillId="12" borderId="3" xfId="0" applyFont="1" applyFill="1" applyBorder="1" applyAlignment="1">
      <alignment vertical="center"/>
    </xf>
    <xf numFmtId="0" fontId="5" fillId="12" borderId="0" xfId="0" applyFont="1" applyFill="1" applyAlignment="1">
      <alignment vertical="center" wrapText="1"/>
    </xf>
    <xf numFmtId="0" fontId="2" fillId="12" borderId="0" xfId="0" applyFont="1" applyFill="1" applyBorder="1" applyAlignment="1">
      <alignment vertical="center"/>
    </xf>
    <xf numFmtId="0" fontId="2" fillId="12" borderId="0" xfId="0" applyFont="1" applyFill="1" applyAlignment="1">
      <alignment vertical="center" wrapText="1"/>
    </xf>
    <xf numFmtId="0" fontId="2" fillId="11" borderId="0" xfId="0" applyFont="1" applyFill="1"/>
    <xf numFmtId="0" fontId="5" fillId="11" borderId="1" xfId="0" applyFont="1" applyFill="1" applyBorder="1"/>
    <xf numFmtId="0" fontId="5" fillId="11" borderId="0" xfId="0" applyFont="1" applyFill="1"/>
    <xf numFmtId="0" fontId="5" fillId="11" borderId="0" xfId="0" applyFont="1" applyFill="1" applyBorder="1" applyAlignment="1">
      <alignment vertical="center"/>
    </xf>
    <xf numFmtId="0" fontId="5" fillId="12" borderId="0" xfId="0" applyFont="1" applyFill="1"/>
    <xf numFmtId="0" fontId="2" fillId="12" borderId="4" xfId="0" applyFont="1" applyFill="1" applyBorder="1" applyAlignment="1">
      <alignment vertical="center"/>
    </xf>
    <xf numFmtId="0" fontId="5" fillId="12" borderId="0" xfId="0" applyFont="1" applyFill="1" applyBorder="1"/>
    <xf numFmtId="0" fontId="5" fillId="8" borderId="1" xfId="0" applyFont="1" applyFill="1" applyBorder="1"/>
    <xf numFmtId="0" fontId="17" fillId="12" borderId="0" xfId="0" applyFont="1" applyFill="1"/>
    <xf numFmtId="0" fontId="5" fillId="7" borderId="1" xfId="0" applyFont="1" applyFill="1" applyBorder="1"/>
    <xf numFmtId="0" fontId="2" fillId="7" borderId="4" xfId="0" applyFont="1" applyFill="1" applyBorder="1" applyAlignment="1">
      <alignment vertical="center"/>
    </xf>
    <xf numFmtId="166" fontId="2" fillId="7" borderId="4" xfId="0" applyNumberFormat="1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166" fontId="5" fillId="9" borderId="0" xfId="0" applyNumberFormat="1" applyFont="1" applyFill="1" applyBorder="1" applyAlignment="1">
      <alignment vertical="center"/>
    </xf>
    <xf numFmtId="0" fontId="10" fillId="8" borderId="0" xfId="0" applyFont="1" applyFill="1"/>
    <xf numFmtId="0" fontId="5" fillId="8" borderId="2" xfId="0" applyFont="1" applyFill="1" applyBorder="1" applyAlignment="1">
      <alignment vertical="center"/>
    </xf>
    <xf numFmtId="0" fontId="5" fillId="8" borderId="0" xfId="0" applyFont="1" applyFill="1" applyBorder="1" applyAlignment="1">
      <alignment horizontal="left" vertical="center"/>
    </xf>
    <xf numFmtId="166" fontId="5" fillId="8" borderId="0" xfId="0" applyNumberFormat="1" applyFont="1" applyFill="1" applyBorder="1" applyAlignment="1">
      <alignment vertical="center"/>
    </xf>
    <xf numFmtId="49" fontId="5" fillId="8" borderId="0" xfId="0" applyNumberFormat="1" applyFont="1" applyFill="1" applyBorder="1" applyAlignment="1">
      <alignment horizontal="left" vertical="center"/>
    </xf>
    <xf numFmtId="0" fontId="10" fillId="11" borderId="0" xfId="0" applyFont="1" applyFill="1"/>
    <xf numFmtId="0" fontId="5" fillId="11" borderId="2" xfId="0" applyFont="1" applyFill="1" applyBorder="1" applyAlignment="1">
      <alignment vertical="center"/>
    </xf>
    <xf numFmtId="0" fontId="5" fillId="11" borderId="0" xfId="0" applyFont="1" applyFill="1" applyBorder="1" applyAlignment="1">
      <alignment horizontal="left" vertical="center"/>
    </xf>
    <xf numFmtId="166" fontId="5" fillId="11" borderId="0" xfId="0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left" vertical="center"/>
    </xf>
    <xf numFmtId="0" fontId="5" fillId="9" borderId="2" xfId="0" applyFont="1" applyFill="1" applyBorder="1" applyAlignment="1">
      <alignment vertical="center"/>
    </xf>
    <xf numFmtId="0" fontId="5" fillId="13" borderId="2" xfId="0" applyFont="1" applyFill="1" applyBorder="1" applyAlignment="1">
      <alignment vertical="center"/>
    </xf>
    <xf numFmtId="9" fontId="2" fillId="7" borderId="0" xfId="3" applyFont="1" applyFill="1" applyBorder="1" applyAlignment="1">
      <alignment vertical="center"/>
    </xf>
    <xf numFmtId="166" fontId="2" fillId="7" borderId="0" xfId="0" applyNumberFormat="1" applyFont="1" applyFill="1"/>
    <xf numFmtId="166" fontId="5" fillId="9" borderId="2" xfId="4" applyNumberFormat="1" applyFont="1" applyFill="1" applyBorder="1" applyAlignment="1">
      <alignment vertical="center"/>
    </xf>
    <xf numFmtId="0" fontId="0" fillId="7" borderId="0" xfId="0" applyFill="1"/>
    <xf numFmtId="0" fontId="6" fillId="7" borderId="0" xfId="0" applyFont="1" applyFill="1"/>
    <xf numFmtId="0" fontId="6" fillId="7" borderId="0" xfId="0" applyFont="1" applyFill="1" applyBorder="1" applyAlignment="1">
      <alignment vertical="center"/>
    </xf>
    <xf numFmtId="0" fontId="0" fillId="11" borderId="0" xfId="0" applyFill="1"/>
    <xf numFmtId="0" fontId="6" fillId="11" borderId="1" xfId="0" applyFont="1" applyFill="1" applyBorder="1"/>
    <xf numFmtId="0" fontId="6" fillId="11" borderId="0" xfId="0" applyFont="1" applyFill="1"/>
    <xf numFmtId="0" fontId="5" fillId="11" borderId="0" xfId="0" applyFont="1" applyFill="1" applyBorder="1" applyAlignment="1">
      <alignment vertical="center" wrapText="1"/>
    </xf>
    <xf numFmtId="0" fontId="2" fillId="11" borderId="0" xfId="0" applyFont="1" applyFill="1" applyBorder="1"/>
    <xf numFmtId="0" fontId="6" fillId="11" borderId="0" xfId="0" applyFont="1" applyFill="1" applyBorder="1" applyAlignment="1">
      <alignment vertical="center"/>
    </xf>
    <xf numFmtId="0" fontId="0" fillId="8" borderId="0" xfId="0" applyFill="1"/>
    <xf numFmtId="0" fontId="6" fillId="8" borderId="1" xfId="0" applyFont="1" applyFill="1" applyBorder="1"/>
    <xf numFmtId="0" fontId="6" fillId="8" borderId="0" xfId="0" applyFont="1" applyFill="1"/>
    <xf numFmtId="0" fontId="6" fillId="8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/>
    </xf>
    <xf numFmtId="168" fontId="0" fillId="7" borderId="0" xfId="0" applyNumberFormat="1" applyFill="1"/>
    <xf numFmtId="168" fontId="6" fillId="7" borderId="0" xfId="0" applyNumberFormat="1" applyFont="1" applyFill="1"/>
    <xf numFmtId="168" fontId="2" fillId="7" borderId="0" xfId="0" applyNumberFormat="1" applyFont="1" applyFill="1" applyBorder="1" applyAlignment="1">
      <alignment vertical="center"/>
    </xf>
    <xf numFmtId="166" fontId="6" fillId="7" borderId="0" xfId="0" applyNumberFormat="1" applyFont="1" applyFill="1" applyBorder="1" applyAlignment="1">
      <alignment vertical="center"/>
    </xf>
    <xf numFmtId="49" fontId="8" fillId="11" borderId="0" xfId="0" applyNumberFormat="1" applyFont="1" applyFill="1" applyBorder="1" applyAlignment="1">
      <alignment vertical="center" wrapText="1"/>
    </xf>
    <xf numFmtId="0" fontId="2" fillId="11" borderId="2" xfId="0" quotePrefix="1" applyFont="1" applyFill="1" applyBorder="1" applyAlignment="1">
      <alignment vertical="center"/>
    </xf>
    <xf numFmtId="0" fontId="0" fillId="11" borderId="2" xfId="0" quotePrefix="1" applyFill="1" applyBorder="1" applyAlignment="1">
      <alignment vertical="center"/>
    </xf>
    <xf numFmtId="0" fontId="8" fillId="11" borderId="0" xfId="0" applyFont="1" applyFill="1"/>
    <xf numFmtId="0" fontId="6" fillId="11" borderId="0" xfId="0" applyFont="1" applyFill="1" applyAlignment="1">
      <alignment vertical="center" wrapText="1"/>
    </xf>
    <xf numFmtId="49" fontId="8" fillId="8" borderId="0" xfId="0" applyNumberFormat="1" applyFont="1" applyFill="1" applyBorder="1" applyAlignment="1">
      <alignment vertical="center" wrapText="1"/>
    </xf>
    <xf numFmtId="0" fontId="2" fillId="8" borderId="2" xfId="0" quotePrefix="1" applyFont="1" applyFill="1" applyBorder="1" applyAlignment="1">
      <alignment vertical="center"/>
    </xf>
    <xf numFmtId="0" fontId="0" fillId="8" borderId="2" xfId="0" quotePrefix="1" applyFill="1" applyBorder="1" applyAlignment="1">
      <alignment vertical="center"/>
    </xf>
    <xf numFmtId="0" fontId="8" fillId="8" borderId="0" xfId="0" applyFont="1" applyFill="1"/>
    <xf numFmtId="0" fontId="6" fillId="8" borderId="0" xfId="0" applyFont="1" applyFill="1" applyAlignment="1">
      <alignment vertical="center" wrapText="1"/>
    </xf>
    <xf numFmtId="49" fontId="0" fillId="11" borderId="0" xfId="0" applyNumberFormat="1" applyFill="1" applyBorder="1" applyAlignment="1">
      <alignment vertical="center"/>
    </xf>
    <xf numFmtId="0" fontId="8" fillId="11" borderId="0" xfId="0" applyNumberFormat="1" applyFont="1" applyFill="1" applyBorder="1" applyAlignment="1">
      <alignment vertical="center"/>
    </xf>
    <xf numFmtId="0" fontId="13" fillId="11" borderId="0" xfId="0" applyFont="1" applyFill="1"/>
    <xf numFmtId="0" fontId="6" fillId="9" borderId="3" xfId="0" applyFont="1" applyFill="1" applyBorder="1" applyAlignment="1">
      <alignment vertical="center"/>
    </xf>
    <xf numFmtId="0" fontId="6" fillId="9" borderId="0" xfId="0" applyFont="1" applyFill="1" applyBorder="1" applyAlignment="1">
      <alignment vertical="center" wrapText="1"/>
    </xf>
    <xf numFmtId="0" fontId="6" fillId="9" borderId="0" xfId="0" applyFont="1" applyFill="1" applyAlignment="1">
      <alignment vertical="center" wrapText="1"/>
    </xf>
    <xf numFmtId="49" fontId="5" fillId="7" borderId="9" xfId="0" applyNumberFormat="1" applyFont="1" applyFill="1" applyBorder="1" applyAlignment="1">
      <alignment horizontal="right"/>
    </xf>
    <xf numFmtId="0" fontId="5" fillId="7" borderId="10" xfId="0" applyFont="1" applyFill="1" applyBorder="1" applyAlignment="1">
      <alignment horizontal="right"/>
    </xf>
    <xf numFmtId="0" fontId="6" fillId="7" borderId="10" xfId="0" applyFont="1" applyFill="1" applyBorder="1" applyAlignment="1">
      <alignment horizontal="right"/>
    </xf>
    <xf numFmtId="49" fontId="6" fillId="7" borderId="9" xfId="0" applyNumberFormat="1" applyFont="1" applyFill="1" applyBorder="1" applyAlignment="1">
      <alignment horizontal="right"/>
    </xf>
    <xf numFmtId="0" fontId="2" fillId="7" borderId="8" xfId="0" applyFont="1" applyFill="1" applyBorder="1"/>
    <xf numFmtId="0" fontId="2" fillId="7" borderId="7" xfId="0" applyFont="1" applyFill="1" applyBorder="1"/>
    <xf numFmtId="0" fontId="0" fillId="7" borderId="7" xfId="0" applyFill="1" applyBorder="1"/>
    <xf numFmtId="0" fontId="0" fillId="7" borderId="8" xfId="0" applyFill="1" applyBorder="1"/>
    <xf numFmtId="166" fontId="2" fillId="7" borderId="5" xfId="0" applyNumberFormat="1" applyFont="1" applyFill="1" applyBorder="1" applyAlignment="1">
      <alignment vertical="center"/>
    </xf>
    <xf numFmtId="166" fontId="0" fillId="7" borderId="5" xfId="0" applyNumberFormat="1" applyFill="1" applyBorder="1" applyAlignment="1">
      <alignment vertical="center"/>
    </xf>
    <xf numFmtId="166" fontId="2" fillId="7" borderId="6" xfId="0" applyNumberFormat="1" applyFont="1" applyFill="1" applyBorder="1" applyAlignment="1">
      <alignment vertical="center"/>
    </xf>
    <xf numFmtId="166" fontId="2" fillId="7" borderId="7" xfId="0" applyNumberFormat="1" applyFont="1" applyFill="1" applyBorder="1" applyAlignment="1">
      <alignment vertical="center"/>
    </xf>
    <xf numFmtId="166" fontId="0" fillId="7" borderId="7" xfId="0" applyNumberFormat="1" applyFill="1" applyBorder="1" applyAlignment="1">
      <alignment vertical="center"/>
    </xf>
    <xf numFmtId="166" fontId="0" fillId="7" borderId="6" xfId="0" applyNumberFormat="1" applyFill="1" applyBorder="1" applyAlignment="1">
      <alignment vertical="center"/>
    </xf>
    <xf numFmtId="166" fontId="5" fillId="7" borderId="6" xfId="0" applyNumberFormat="1" applyFont="1" applyFill="1" applyBorder="1" applyAlignment="1">
      <alignment vertical="center"/>
    </xf>
    <xf numFmtId="166" fontId="6" fillId="7" borderId="6" xfId="0" applyNumberFormat="1" applyFont="1" applyFill="1" applyBorder="1" applyAlignment="1">
      <alignment vertical="center"/>
    </xf>
    <xf numFmtId="166" fontId="8" fillId="7" borderId="6" xfId="0" applyNumberFormat="1" applyFont="1" applyFill="1" applyBorder="1" applyAlignment="1">
      <alignment vertical="center"/>
    </xf>
    <xf numFmtId="0" fontId="8" fillId="7" borderId="0" xfId="0" applyFont="1" applyFill="1"/>
    <xf numFmtId="166" fontId="0" fillId="7" borderId="0" xfId="0" applyNumberFormat="1" applyFill="1"/>
    <xf numFmtId="49" fontId="6" fillId="7" borderId="10" xfId="0" applyNumberFormat="1" applyFont="1" applyFill="1" applyBorder="1" applyAlignment="1">
      <alignment horizontal="right"/>
    </xf>
    <xf numFmtId="166" fontId="6" fillId="7" borderId="9" xfId="0" applyNumberFormat="1" applyFont="1" applyFill="1" applyBorder="1" applyAlignment="1">
      <alignment horizontal="right"/>
    </xf>
    <xf numFmtId="0" fontId="0" fillId="7" borderId="0" xfId="0" applyFill="1" applyBorder="1"/>
    <xf numFmtId="166" fontId="0" fillId="7" borderId="7" xfId="0" applyNumberFormat="1" applyFill="1" applyBorder="1"/>
    <xf numFmtId="166" fontId="0" fillId="7" borderId="8" xfId="0" applyNumberFormat="1" applyFill="1" applyBorder="1"/>
    <xf numFmtId="0" fontId="6" fillId="7" borderId="0" xfId="0" applyFont="1" applyFill="1" applyAlignment="1">
      <alignment vertical="center" wrapText="1"/>
    </xf>
    <xf numFmtId="166" fontId="5" fillId="9" borderId="6" xfId="0" applyNumberFormat="1" applyFont="1" applyFill="1" applyBorder="1" applyAlignment="1">
      <alignment vertical="center"/>
    </xf>
    <xf numFmtId="166" fontId="5" fillId="9" borderId="7" xfId="0" applyNumberFormat="1" applyFont="1" applyFill="1" applyBorder="1" applyAlignment="1">
      <alignment vertical="center"/>
    </xf>
    <xf numFmtId="166" fontId="6" fillId="9" borderId="7" xfId="0" applyNumberFormat="1" applyFont="1" applyFill="1" applyBorder="1" applyAlignment="1">
      <alignment vertical="center"/>
    </xf>
    <xf numFmtId="166" fontId="6" fillId="9" borderId="6" xfId="0" applyNumberFormat="1" applyFont="1" applyFill="1" applyBorder="1" applyAlignment="1">
      <alignment vertical="center"/>
    </xf>
    <xf numFmtId="49" fontId="5" fillId="8" borderId="0" xfId="0" applyNumberFormat="1" applyFont="1" applyFill="1" applyBorder="1" applyAlignment="1">
      <alignment horizontal="right" wrapText="1"/>
    </xf>
    <xf numFmtId="49" fontId="5" fillId="11" borderId="1" xfId="0" applyNumberFormat="1" applyFont="1" applyFill="1" applyBorder="1" applyAlignment="1">
      <alignment horizontal="right" wrapText="1"/>
    </xf>
    <xf numFmtId="49" fontId="5" fillId="11" borderId="1" xfId="0" applyNumberFormat="1" applyFont="1" applyFill="1" applyBorder="1" applyAlignment="1">
      <alignment horizontal="left" wrapText="1"/>
    </xf>
    <xf numFmtId="166" fontId="2" fillId="11" borderId="0" xfId="0" applyNumberFormat="1" applyFont="1" applyFill="1" applyBorder="1" applyAlignment="1">
      <alignment vertical="center"/>
    </xf>
    <xf numFmtId="0" fontId="13" fillId="8" borderId="0" xfId="0" applyFont="1" applyFill="1"/>
    <xf numFmtId="0" fontId="8" fillId="8" borderId="2" xfId="0" applyFont="1" applyFill="1" applyBorder="1" applyAlignment="1">
      <alignment vertical="center"/>
    </xf>
    <xf numFmtId="0" fontId="0" fillId="9" borderId="0" xfId="0" applyFill="1"/>
    <xf numFmtId="0" fontId="6" fillId="9" borderId="0" xfId="0" applyFont="1" applyFill="1"/>
    <xf numFmtId="0" fontId="14" fillId="7" borderId="0" xfId="0" applyFont="1" applyFill="1"/>
    <xf numFmtId="0" fontId="13" fillId="7" borderId="0" xfId="0" applyFont="1" applyFill="1"/>
    <xf numFmtId="169" fontId="8" fillId="7" borderId="2" xfId="0" applyNumberFormat="1" applyFont="1" applyFill="1" applyBorder="1" applyAlignment="1">
      <alignment vertical="center"/>
    </xf>
    <xf numFmtId="166" fontId="8" fillId="7" borderId="2" xfId="4" applyNumberFormat="1" applyFont="1" applyFill="1" applyBorder="1" applyAlignment="1">
      <alignment vertical="center"/>
    </xf>
    <xf numFmtId="166" fontId="8" fillId="7" borderId="3" xfId="4" applyNumberFormat="1" applyFont="1" applyFill="1" applyBorder="1" applyAlignment="1">
      <alignment vertical="center"/>
    </xf>
    <xf numFmtId="170" fontId="2" fillId="7" borderId="2" xfId="4" applyNumberFormat="1" applyFont="1" applyFill="1" applyBorder="1" applyAlignment="1">
      <alignment vertical="center"/>
    </xf>
    <xf numFmtId="170" fontId="2" fillId="7" borderId="3" xfId="4" applyNumberFormat="1" applyFont="1" applyFill="1" applyBorder="1" applyAlignment="1">
      <alignment vertical="center"/>
    </xf>
    <xf numFmtId="170" fontId="2" fillId="7" borderId="0" xfId="4" applyNumberFormat="1" applyFont="1" applyFill="1" applyBorder="1" applyAlignment="1">
      <alignment vertical="center"/>
    </xf>
    <xf numFmtId="169" fontId="5" fillId="9" borderId="2" xfId="0" applyNumberFormat="1" applyFont="1" applyFill="1" applyBorder="1" applyAlignment="1">
      <alignment vertical="center"/>
    </xf>
    <xf numFmtId="166" fontId="5" fillId="9" borderId="0" xfId="4" applyNumberFormat="1" applyFont="1" applyFill="1"/>
    <xf numFmtId="0" fontId="6" fillId="9" borderId="2" xfId="0" applyFont="1" applyFill="1" applyBorder="1" applyAlignment="1">
      <alignment vertical="center"/>
    </xf>
    <xf numFmtId="0" fontId="5" fillId="7" borderId="0" xfId="0" applyFont="1" applyFill="1" applyAlignment="1">
      <alignment horizontal="right"/>
    </xf>
    <xf numFmtId="0" fontId="6" fillId="11" borderId="1" xfId="0" applyFont="1" applyFill="1" applyBorder="1" applyAlignment="1">
      <alignment horizontal="right"/>
    </xf>
    <xf numFmtId="0" fontId="5" fillId="7" borderId="1" xfId="0" applyNumberFormat="1" applyFont="1" applyFill="1" applyBorder="1" applyAlignment="1">
      <alignment horizontal="right"/>
    </xf>
    <xf numFmtId="168" fontId="2" fillId="7" borderId="2" xfId="0" applyNumberFormat="1" applyFont="1" applyFill="1" applyBorder="1" applyAlignment="1">
      <alignment vertical="center"/>
    </xf>
    <xf numFmtId="164" fontId="2" fillId="7" borderId="2" xfId="0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168" fontId="0" fillId="7" borderId="2" xfId="0" applyNumberFormat="1" applyFill="1" applyBorder="1" applyAlignment="1">
      <alignment vertical="center"/>
    </xf>
    <xf numFmtId="0" fontId="5" fillId="10" borderId="1" xfId="0" applyFont="1" applyFill="1" applyBorder="1" applyAlignment="1"/>
    <xf numFmtId="0" fontId="19" fillId="11" borderId="0" xfId="0" applyFont="1" applyFill="1" applyBorder="1" applyAlignment="1"/>
    <xf numFmtId="0" fontId="5" fillId="8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vertical="center"/>
    </xf>
    <xf numFmtId="166" fontId="2" fillId="7" borderId="0" xfId="4" applyNumberFormat="1" applyFont="1" applyFill="1" applyBorder="1"/>
    <xf numFmtId="0" fontId="10" fillId="7" borderId="0" xfId="0" applyFont="1" applyFill="1" applyBorder="1"/>
    <xf numFmtId="164" fontId="5" fillId="9" borderId="0" xfId="0" applyNumberFormat="1" applyFont="1" applyFill="1" applyAlignment="1">
      <alignment vertical="center" wrapText="1"/>
    </xf>
    <xf numFmtId="0" fontId="2" fillId="3" borderId="0" xfId="0" applyFont="1" applyFill="1" applyBorder="1"/>
    <xf numFmtId="166" fontId="20" fillId="3" borderId="2" xfId="0" applyNumberFormat="1" applyFont="1" applyFill="1" applyBorder="1" applyAlignment="1">
      <alignment vertical="center"/>
    </xf>
    <xf numFmtId="0" fontId="7" fillId="11" borderId="2" xfId="0" applyFont="1" applyFill="1" applyBorder="1" applyAlignment="1">
      <alignment vertical="center"/>
    </xf>
    <xf numFmtId="0" fontId="7" fillId="11" borderId="3" xfId="0" applyFont="1" applyFill="1" applyBorder="1" applyAlignment="1">
      <alignment vertical="center"/>
    </xf>
    <xf numFmtId="0" fontId="5" fillId="0" borderId="0" xfId="0" applyFont="1" applyAlignment="1"/>
    <xf numFmtId="0" fontId="7" fillId="8" borderId="2" xfId="0" applyFont="1" applyFill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166" fontId="5" fillId="0" borderId="0" xfId="0" applyNumberFormat="1" applyFont="1" applyFill="1" applyBorder="1"/>
    <xf numFmtId="166" fontId="0" fillId="3" borderId="0" xfId="0" applyNumberFormat="1" applyFill="1"/>
    <xf numFmtId="173" fontId="0" fillId="3" borderId="0" xfId="0" applyNumberFormat="1" applyFill="1"/>
    <xf numFmtId="166" fontId="2" fillId="8" borderId="0" xfId="0" applyNumberFormat="1" applyFont="1" applyFill="1" applyBorder="1" applyAlignment="1">
      <alignment vertical="center"/>
    </xf>
    <xf numFmtId="169" fontId="2" fillId="7" borderId="0" xfId="0" applyNumberFormat="1" applyFont="1" applyFill="1" applyBorder="1" applyAlignment="1">
      <alignment vertical="center"/>
    </xf>
    <xf numFmtId="0" fontId="2" fillId="11" borderId="2" xfId="0" applyFont="1" applyFill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174" fontId="6" fillId="7" borderId="1" xfId="0" applyNumberFormat="1" applyFont="1" applyFill="1" applyBorder="1" applyAlignment="1">
      <alignment horizontal="right"/>
    </xf>
    <xf numFmtId="0" fontId="2" fillId="8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vertical="top"/>
    </xf>
    <xf numFmtId="165" fontId="2" fillId="7" borderId="2" xfId="0" applyNumberFormat="1" applyFont="1" applyFill="1" applyBorder="1" applyAlignment="1">
      <alignment vertical="center"/>
    </xf>
    <xf numFmtId="175" fontId="2" fillId="7" borderId="2" xfId="0" applyNumberFormat="1" applyFont="1" applyFill="1" applyBorder="1" applyAlignment="1">
      <alignment vertical="center"/>
    </xf>
    <xf numFmtId="175" fontId="2" fillId="7" borderId="2" xfId="4" applyNumberFormat="1" applyFont="1" applyFill="1" applyBorder="1" applyAlignment="1">
      <alignment vertical="center"/>
    </xf>
    <xf numFmtId="175" fontId="2" fillId="7" borderId="3" xfId="4" applyNumberFormat="1" applyFont="1" applyFill="1" applyBorder="1" applyAlignment="1">
      <alignment vertical="center"/>
    </xf>
    <xf numFmtId="175" fontId="5" fillId="9" borderId="0" xfId="0" applyNumberFormat="1" applyFont="1" applyFill="1" applyAlignment="1">
      <alignment vertical="center" wrapText="1"/>
    </xf>
    <xf numFmtId="175" fontId="5" fillId="9" borderId="0" xfId="4" applyNumberFormat="1" applyFont="1" applyFill="1" applyAlignment="1">
      <alignment vertical="center" wrapText="1"/>
    </xf>
    <xf numFmtId="0" fontId="5" fillId="7" borderId="0" xfId="4" applyNumberFormat="1" applyFont="1" applyFill="1" applyAlignment="1">
      <alignment vertical="center" wrapText="1"/>
    </xf>
    <xf numFmtId="0" fontId="5" fillId="7" borderId="0" xfId="4" applyNumberFormat="1" applyFont="1" applyFill="1" applyBorder="1" applyAlignment="1">
      <alignment vertical="center"/>
    </xf>
    <xf numFmtId="175" fontId="2" fillId="7" borderId="3" xfId="0" applyNumberFormat="1" applyFont="1" applyFill="1" applyBorder="1" applyAlignment="1">
      <alignment vertical="center"/>
    </xf>
    <xf numFmtId="175" fontId="5" fillId="9" borderId="0" xfId="0" applyNumberFormat="1" applyFont="1" applyFill="1" applyAlignment="1">
      <alignment vertical="center"/>
    </xf>
    <xf numFmtId="175" fontId="2" fillId="7" borderId="0" xfId="4" applyNumberFormat="1" applyFont="1" applyFill="1" applyBorder="1" applyAlignment="1">
      <alignment vertical="center"/>
    </xf>
    <xf numFmtId="0" fontId="2" fillId="7" borderId="0" xfId="4" applyNumberFormat="1" applyFont="1" applyFill="1" applyBorder="1" applyAlignment="1">
      <alignment vertical="center"/>
    </xf>
    <xf numFmtId="171" fontId="2" fillId="7" borderId="2" xfId="0" applyNumberFormat="1" applyFont="1" applyFill="1" applyBorder="1" applyAlignment="1">
      <alignment vertical="center"/>
    </xf>
    <xf numFmtId="176" fontId="2" fillId="7" borderId="2" xfId="0" applyNumberFormat="1" applyFont="1" applyFill="1" applyBorder="1" applyAlignment="1">
      <alignment vertical="center"/>
    </xf>
    <xf numFmtId="166" fontId="0" fillId="7" borderId="0" xfId="4" applyNumberFormat="1" applyFont="1" applyFill="1" applyBorder="1" applyAlignment="1">
      <alignment vertical="center"/>
    </xf>
    <xf numFmtId="166" fontId="6" fillId="7" borderId="0" xfId="4" applyNumberFormat="1" applyFont="1" applyFill="1" applyBorder="1" applyAlignment="1">
      <alignment vertical="center"/>
    </xf>
    <xf numFmtId="166" fontId="0" fillId="7" borderId="2" xfId="4" applyNumberFormat="1" applyFont="1" applyFill="1" applyBorder="1" applyAlignment="1">
      <alignment vertical="center"/>
    </xf>
    <xf numFmtId="178" fontId="2" fillId="7" borderId="2" xfId="0" applyNumberFormat="1" applyFont="1" applyFill="1" applyBorder="1" applyAlignment="1">
      <alignment vertical="center"/>
    </xf>
    <xf numFmtId="178" fontId="6" fillId="9" borderId="0" xfId="0" applyNumberFormat="1" applyFont="1" applyFill="1" applyBorder="1" applyAlignment="1">
      <alignment vertical="center"/>
    </xf>
    <xf numFmtId="178" fontId="2" fillId="7" borderId="0" xfId="0" applyNumberFormat="1" applyFont="1" applyFill="1" applyBorder="1" applyAlignment="1">
      <alignment vertical="center"/>
    </xf>
    <xf numFmtId="178" fontId="12" fillId="7" borderId="2" xfId="0" applyNumberFormat="1" applyFont="1" applyFill="1" applyBorder="1" applyAlignment="1">
      <alignment vertical="center"/>
    </xf>
    <xf numFmtId="178" fontId="5" fillId="9" borderId="0" xfId="0" applyNumberFormat="1" applyFont="1" applyFill="1" applyAlignment="1"/>
    <xf numFmtId="177" fontId="0" fillId="0" borderId="0" xfId="0" applyNumberFormat="1" applyFill="1"/>
    <xf numFmtId="179" fontId="2" fillId="7" borderId="2" xfId="0" applyNumberFormat="1" applyFont="1" applyFill="1" applyBorder="1" applyAlignment="1">
      <alignment vertical="center"/>
    </xf>
    <xf numFmtId="179" fontId="5" fillId="9" borderId="0" xfId="0" applyNumberFormat="1" applyFont="1" applyFill="1" applyAlignment="1">
      <alignment vertical="center"/>
    </xf>
    <xf numFmtId="179" fontId="2" fillId="7" borderId="2" xfId="0" applyNumberFormat="1" applyFont="1" applyFill="1" applyBorder="1" applyAlignment="1">
      <alignment horizontal="right" vertical="center"/>
    </xf>
    <xf numFmtId="179" fontId="5" fillId="9" borderId="0" xfId="0" applyNumberFormat="1" applyFont="1" applyFill="1" applyBorder="1" applyAlignment="1">
      <alignment vertical="center"/>
    </xf>
    <xf numFmtId="166" fontId="0" fillId="7" borderId="2" xfId="0" applyNumberFormat="1" applyFill="1" applyBorder="1" applyAlignment="1">
      <alignment horizontal="right" vertical="center" wrapText="1"/>
    </xf>
    <xf numFmtId="177" fontId="2" fillId="7" borderId="0" xfId="3" applyNumberFormat="1" applyFont="1" applyFill="1" applyBorder="1" applyAlignment="1">
      <alignment vertical="center"/>
    </xf>
    <xf numFmtId="177" fontId="6" fillId="9" borderId="0" xfId="3" applyNumberFormat="1" applyFont="1" applyFill="1" applyBorder="1" applyAlignment="1">
      <alignment vertical="center"/>
    </xf>
    <xf numFmtId="177" fontId="2" fillId="7" borderId="3" xfId="3" applyNumberFormat="1" applyFont="1" applyFill="1" applyBorder="1" applyAlignment="1">
      <alignment vertical="center"/>
    </xf>
    <xf numFmtId="49" fontId="6" fillId="7" borderId="1" xfId="0" applyNumberFormat="1" applyFont="1" applyFill="1" applyBorder="1" applyAlignment="1">
      <alignment horizontal="right"/>
    </xf>
    <xf numFmtId="180" fontId="8" fillId="7" borderId="2" xfId="0" applyNumberFormat="1" applyFont="1" applyFill="1" applyBorder="1" applyAlignment="1">
      <alignment vertical="center"/>
    </xf>
    <xf numFmtId="175" fontId="12" fillId="7" borderId="3" xfId="0" applyNumberFormat="1" applyFont="1" applyFill="1" applyBorder="1" applyAlignment="1">
      <alignment vertical="center"/>
    </xf>
    <xf numFmtId="175" fontId="5" fillId="9" borderId="3" xfId="0" applyNumberFormat="1" applyFont="1" applyFill="1" applyBorder="1" applyAlignment="1">
      <alignment vertical="center"/>
    </xf>
    <xf numFmtId="175" fontId="12" fillId="7" borderId="2" xfId="0" applyNumberFormat="1" applyFont="1" applyFill="1" applyBorder="1" applyAlignment="1">
      <alignment vertical="center"/>
    </xf>
    <xf numFmtId="175" fontId="6" fillId="9" borderId="3" xfId="0" applyNumberFormat="1" applyFont="1" applyFill="1" applyBorder="1" applyAlignment="1">
      <alignment vertical="center"/>
    </xf>
    <xf numFmtId="180" fontId="0" fillId="7" borderId="3" xfId="0" applyNumberFormat="1" applyFill="1" applyBorder="1" applyAlignment="1">
      <alignment vertical="center"/>
    </xf>
    <xf numFmtId="180" fontId="0" fillId="7" borderId="2" xfId="0" applyNumberFormat="1" applyFill="1" applyBorder="1" applyAlignment="1">
      <alignment vertical="center"/>
    </xf>
    <xf numFmtId="180" fontId="8" fillId="7" borderId="3" xfId="0" applyNumberFormat="1" applyFont="1" applyFill="1" applyBorder="1" applyAlignment="1">
      <alignment vertical="center"/>
    </xf>
    <xf numFmtId="179" fontId="8" fillId="7" borderId="2" xfId="0" applyNumberFormat="1" applyFont="1" applyFill="1" applyBorder="1" applyAlignment="1">
      <alignment vertical="center"/>
    </xf>
    <xf numFmtId="177" fontId="2" fillId="7" borderId="2" xfId="3" applyNumberFormat="1" applyFont="1" applyFill="1" applyBorder="1" applyAlignment="1">
      <alignment vertical="center"/>
    </xf>
    <xf numFmtId="177" fontId="2" fillId="7" borderId="2" xfId="0" applyNumberFormat="1" applyFont="1" applyFill="1" applyBorder="1" applyAlignment="1">
      <alignment vertical="center"/>
    </xf>
    <xf numFmtId="177" fontId="6" fillId="9" borderId="0" xfId="0" applyNumberFormat="1" applyFont="1" applyFill="1" applyBorder="1" applyAlignment="1">
      <alignment vertical="center"/>
    </xf>
    <xf numFmtId="177" fontId="2" fillId="7" borderId="0" xfId="0" applyNumberFormat="1" applyFont="1" applyFill="1" applyBorder="1" applyAlignment="1">
      <alignment vertical="center"/>
    </xf>
    <xf numFmtId="171" fontId="5" fillId="7" borderId="0" xfId="0" applyNumberFormat="1" applyFont="1" applyFill="1" applyBorder="1" applyAlignment="1">
      <alignment vertical="center"/>
    </xf>
    <xf numFmtId="166" fontId="2" fillId="7" borderId="0" xfId="4" applyNumberFormat="1" applyFont="1" applyFill="1" applyBorder="1" applyAlignment="1">
      <alignment vertical="center"/>
    </xf>
    <xf numFmtId="181" fontId="5" fillId="7" borderId="1" xfId="0" applyNumberFormat="1" applyFont="1" applyFill="1" applyBorder="1" applyAlignment="1">
      <alignment horizontal="right"/>
    </xf>
    <xf numFmtId="175" fontId="8" fillId="7" borderId="2" xfId="0" applyNumberFormat="1" applyFont="1" applyFill="1" applyBorder="1" applyAlignment="1">
      <alignment vertical="center"/>
    </xf>
    <xf numFmtId="175" fontId="8" fillId="7" borderId="0" xfId="0" applyNumberFormat="1" applyFont="1" applyFill="1" applyBorder="1" applyAlignment="1">
      <alignment vertical="center"/>
    </xf>
    <xf numFmtId="175" fontId="6" fillId="9" borderId="0" xfId="0" applyNumberFormat="1" applyFont="1" applyFill="1" applyAlignment="1">
      <alignment vertical="center"/>
    </xf>
    <xf numFmtId="175" fontId="0" fillId="7" borderId="2" xfId="0" applyNumberFormat="1" applyFill="1" applyBorder="1" applyAlignment="1">
      <alignment vertical="center"/>
    </xf>
    <xf numFmtId="175" fontId="6" fillId="9" borderId="0" xfId="0" applyNumberFormat="1" applyFont="1" applyFill="1" applyBorder="1" applyAlignment="1">
      <alignment vertical="center"/>
    </xf>
    <xf numFmtId="180" fontId="0" fillId="7" borderId="2" xfId="3" applyNumberFormat="1" applyFont="1" applyFill="1" applyBorder="1" applyAlignment="1">
      <alignment vertical="center"/>
    </xf>
    <xf numFmtId="175" fontId="8" fillId="7" borderId="0" xfId="1" applyNumberFormat="1" applyFont="1" applyFill="1" applyBorder="1" applyAlignment="1"/>
    <xf numFmtId="182" fontId="0" fillId="7" borderId="2" xfId="0" applyNumberFormat="1" applyFill="1" applyBorder="1" applyAlignment="1">
      <alignment vertical="center" wrapText="1"/>
    </xf>
    <xf numFmtId="182" fontId="0" fillId="7" borderId="3" xfId="0" applyNumberFormat="1" applyFill="1" applyBorder="1" applyAlignment="1">
      <alignment vertical="center" wrapText="1"/>
    </xf>
    <xf numFmtId="175" fontId="6" fillId="9" borderId="2" xfId="0" applyNumberFormat="1" applyFont="1" applyFill="1" applyBorder="1" applyAlignment="1">
      <alignment vertical="center"/>
    </xf>
    <xf numFmtId="175" fontId="0" fillId="7" borderId="0" xfId="0" applyNumberFormat="1" applyFill="1" applyBorder="1" applyAlignment="1">
      <alignment vertical="center"/>
    </xf>
    <xf numFmtId="182" fontId="2" fillId="7" borderId="2" xfId="0" applyNumberFormat="1" applyFont="1" applyFill="1" applyBorder="1" applyAlignment="1">
      <alignment vertical="center"/>
    </xf>
    <xf numFmtId="179" fontId="0" fillId="7" borderId="2" xfId="0" applyNumberFormat="1" applyFill="1" applyBorder="1" applyAlignment="1">
      <alignment vertical="center" wrapText="1"/>
    </xf>
    <xf numFmtId="49" fontId="2" fillId="8" borderId="2" xfId="0" applyNumberFormat="1" applyFont="1" applyFill="1" applyBorder="1" applyAlignment="1">
      <alignment vertical="center"/>
    </xf>
    <xf numFmtId="181" fontId="6" fillId="7" borderId="1" xfId="0" applyNumberFormat="1" applyFont="1" applyFill="1" applyBorder="1" applyAlignment="1">
      <alignment horizontal="right"/>
    </xf>
    <xf numFmtId="182" fontId="5" fillId="9" borderId="0" xfId="0" applyNumberFormat="1" applyFont="1" applyFill="1" applyAlignment="1">
      <alignment vertical="center"/>
    </xf>
    <xf numFmtId="0" fontId="5" fillId="8" borderId="0" xfId="0" applyFont="1" applyFill="1" applyBorder="1" applyAlignment="1">
      <alignment horizontal="center"/>
    </xf>
    <xf numFmtId="0" fontId="0" fillId="8" borderId="6" xfId="0" applyFill="1" applyBorder="1" applyAlignment="1"/>
    <xf numFmtId="0" fontId="5" fillId="11" borderId="0" xfId="0" applyFont="1" applyFill="1" applyBorder="1" applyAlignment="1">
      <alignment horizontal="center"/>
    </xf>
    <xf numFmtId="0" fontId="0" fillId="11" borderId="6" xfId="0" applyFill="1" applyBorder="1" applyAlignment="1"/>
    <xf numFmtId="0" fontId="2" fillId="11" borderId="6" xfId="0" applyFont="1" applyFill="1" applyBorder="1" applyAlignment="1"/>
    <xf numFmtId="0" fontId="5" fillId="11" borderId="7" xfId="0" applyFont="1" applyFill="1" applyBorder="1" applyAlignment="1">
      <alignment horizontal="center"/>
    </xf>
    <xf numFmtId="0" fontId="8" fillId="11" borderId="6" xfId="0" applyFont="1" applyFill="1" applyBorder="1" applyAlignment="1"/>
    <xf numFmtId="0" fontId="6" fillId="11" borderId="6" xfId="0" applyFont="1" applyFill="1" applyBorder="1" applyAlignment="1"/>
    <xf numFmtId="0" fontId="2" fillId="8" borderId="6" xfId="0" applyFont="1" applyFill="1" applyBorder="1" applyAlignment="1"/>
    <xf numFmtId="0" fontId="5" fillId="8" borderId="7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</cellXfs>
  <cellStyles count="116">
    <cellStyle name="20% - Accent1" xfId="35"/>
    <cellStyle name="20% - Accent2" xfId="29"/>
    <cellStyle name="20% - Accent3" xfId="33"/>
    <cellStyle name="20% - Accent4" xfId="34"/>
    <cellStyle name="20% - Accent5" xfId="32"/>
    <cellStyle name="20% - Accent6" xfId="30"/>
    <cellStyle name="20% - uthevingsfarge 1 2" xfId="36"/>
    <cellStyle name="20% - uthevingsfarge 2 2" xfId="31"/>
    <cellStyle name="20% - uthevingsfarge 3 2" xfId="37"/>
    <cellStyle name="20% - uthevingsfarge 4 2" xfId="38"/>
    <cellStyle name="20% - uthevingsfarge 5 2" xfId="39"/>
    <cellStyle name="20% - uthevingsfarge 6 2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uthevingsfarge 1 2" xfId="47"/>
    <cellStyle name="40% - uthevingsfarge 2 2" xfId="48"/>
    <cellStyle name="40% - uthevingsfarge 3 2" xfId="49"/>
    <cellStyle name="40% - uthevingsfarge 4 2" xfId="50"/>
    <cellStyle name="40% - uthevingsfarge 5 2" xfId="51"/>
    <cellStyle name="40% - uthevingsfarge 6 2" xfId="52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uthevingsfarge 1 2" xfId="59"/>
    <cellStyle name="60% - uthevingsfarge 2 2" xfId="60"/>
    <cellStyle name="60% - uthevingsfarge 3 2" xfId="61"/>
    <cellStyle name="60% - uthevingsfarge 4 2" xfId="62"/>
    <cellStyle name="60% - uthevingsfarge 5 2" xfId="63"/>
    <cellStyle name="60% - uthevingsfarge 6 2" xfId="64"/>
    <cellStyle name="Accent1" xfId="65"/>
    <cellStyle name="Accent2" xfId="66"/>
    <cellStyle name="Accent3" xfId="67"/>
    <cellStyle name="Accent4" xfId="68"/>
    <cellStyle name="Accent5" xfId="69"/>
    <cellStyle name="Accent6" xfId="70"/>
    <cellStyle name="AFE" xfId="1"/>
    <cellStyle name="Bad" xfId="71"/>
    <cellStyle name="Beregning 2" xfId="72"/>
    <cellStyle name="Calculation" xfId="73"/>
    <cellStyle name="Check Cell" xfId="74"/>
    <cellStyle name="Crystal Report Data" xfId="112"/>
    <cellStyle name="Crystal Report Field" xfId="111"/>
    <cellStyle name="Dårlig 2" xfId="75"/>
    <cellStyle name="Explanatory Text" xfId="76"/>
    <cellStyle name="Forklarende tekst 2" xfId="77"/>
    <cellStyle name="God 2" xfId="78"/>
    <cellStyle name="Good" xfId="79"/>
    <cellStyle name="Heading 1" xfId="80"/>
    <cellStyle name="Heading 2" xfId="81"/>
    <cellStyle name="Heading 3" xfId="82"/>
    <cellStyle name="Heading 4" xfId="83"/>
    <cellStyle name="Inndata 2" xfId="84"/>
    <cellStyle name="Input" xfId="85"/>
    <cellStyle name="Koblet celle 2" xfId="86"/>
    <cellStyle name="Kontrollcelle 2" xfId="87"/>
    <cellStyle name="Linked Cell" xfId="88"/>
    <cellStyle name="Merknad 2" xfId="89"/>
    <cellStyle name="Neutral" xfId="90"/>
    <cellStyle name="Normal" xfId="0" builtinId="0"/>
    <cellStyle name="Normal 2" xfId="5"/>
    <cellStyle name="Normal 2 2" xfId="17"/>
    <cellStyle name="Normal 2 3" xfId="19"/>
    <cellStyle name="Normal 2 3 2" xfId="26"/>
    <cellStyle name="Normal 2 4" xfId="16"/>
    <cellStyle name="Normal 3" xfId="9"/>
    <cellStyle name="Normal 3 2" xfId="22"/>
    <cellStyle name="Normal 4" xfId="23"/>
    <cellStyle name="Normal 4 2" xfId="27"/>
    <cellStyle name="Normal 5" xfId="24"/>
    <cellStyle name="Normal 5 2" xfId="28"/>
    <cellStyle name="Normal 6" xfId="11"/>
    <cellStyle name="Normal 6 2" xfId="114"/>
    <cellStyle name="Normal 7" xfId="113"/>
    <cellStyle name="Normal 8" xfId="115"/>
    <cellStyle name="Normal 9" xfId="14"/>
    <cellStyle name="Normal_Ark1" xfId="2"/>
    <cellStyle name="Note" xfId="91"/>
    <cellStyle name="Nøytral 2" xfId="92"/>
    <cellStyle name="Output" xfId="93"/>
    <cellStyle name="Overskrift 1 2" xfId="94"/>
    <cellStyle name="Overskrift 2 2" xfId="95"/>
    <cellStyle name="Overskrift 3 2" xfId="96"/>
    <cellStyle name="Overskrift 4 2" xfId="97"/>
    <cellStyle name="Prosent" xfId="3" builtinId="5"/>
    <cellStyle name="Prosent 2" xfId="6"/>
    <cellStyle name="Prosent 3" xfId="8"/>
    <cellStyle name="Prosent 4" xfId="10"/>
    <cellStyle name="Prosent 4 2" xfId="25"/>
    <cellStyle name="Prosent 5" xfId="20"/>
    <cellStyle name="Prosent 6" xfId="15"/>
    <cellStyle name="Title" xfId="98"/>
    <cellStyle name="Tittel 2" xfId="99"/>
    <cellStyle name="Total" xfId="100"/>
    <cellStyle name="Totalt 2" xfId="101"/>
    <cellStyle name="Tusenskille" xfId="4" builtinId="3"/>
    <cellStyle name="Tusenskille 2" xfId="7"/>
    <cellStyle name="Tusenskille 3" xfId="12"/>
    <cellStyle name="Tusenskille 3 2" xfId="13"/>
    <cellStyle name="Tusenskille 4" xfId="21"/>
    <cellStyle name="Tusenskille 5" xfId="18"/>
    <cellStyle name="Utdata 2" xfId="102"/>
    <cellStyle name="Uthevingsfarge1 2" xfId="103"/>
    <cellStyle name="Uthevingsfarge2 2" xfId="104"/>
    <cellStyle name="Uthevingsfarge3 2" xfId="105"/>
    <cellStyle name="Uthevingsfarge4 2" xfId="106"/>
    <cellStyle name="Uthevingsfarge5 2" xfId="107"/>
    <cellStyle name="Uthevingsfarge6 2" xfId="108"/>
    <cellStyle name="Varseltekst 2" xfId="109"/>
    <cellStyle name="Warning Text" xfId="110"/>
  </cellStyles>
  <dxfs count="0"/>
  <tableStyles count="0" defaultTableStyle="TableStyleMedium9" defaultPivotStyle="PivotStyleLight16"/>
  <colors>
    <mruColors>
      <color rgb="FFCCECFF"/>
      <color rgb="FFEEECE1"/>
      <color rgb="FFB7B1A9"/>
      <color rgb="FFFFFFFF"/>
      <color rgb="FFEEECE2"/>
      <color rgb="FFF2F2F2"/>
      <color rgb="FF809D18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1" enableFormatConditionsCalculation="0">
    <tabColor indexed="30"/>
    <pageSetUpPr fitToPage="1"/>
  </sheetPr>
  <dimension ref="A2:L21"/>
  <sheetViews>
    <sheetView view="pageBreakPreview" topLeftCell="A4" zoomScale="90" zoomScaleNormal="90" zoomScaleSheetLayoutView="90" workbookViewId="0">
      <selection activeCell="B5" sqref="B5"/>
    </sheetView>
  </sheetViews>
  <sheetFormatPr baseColWidth="10" defaultRowHeight="12.75"/>
  <cols>
    <col min="1" max="1" width="8" customWidth="1"/>
    <col min="2" max="2" width="4" customWidth="1"/>
    <col min="3" max="3" width="50.140625" customWidth="1"/>
    <col min="4" max="4" width="4" customWidth="1"/>
    <col min="5" max="5" width="50.140625" customWidth="1"/>
  </cols>
  <sheetData>
    <row r="2" spans="1:1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0.25">
      <c r="A3" s="60"/>
      <c r="B3" s="85" t="s">
        <v>214</v>
      </c>
      <c r="C3" s="86"/>
      <c r="D3" s="86"/>
      <c r="E3" s="86"/>
    </row>
    <row r="4" spans="1:12">
      <c r="A4" s="60"/>
      <c r="B4" s="86"/>
      <c r="C4" s="86"/>
      <c r="D4" s="86"/>
      <c r="E4" s="86"/>
    </row>
    <row r="5" spans="1:12" ht="20.25">
      <c r="A5" s="60"/>
      <c r="B5" s="92" t="s">
        <v>660</v>
      </c>
      <c r="C5" s="93"/>
      <c r="D5" s="211" t="s">
        <v>661</v>
      </c>
      <c r="E5" s="212"/>
    </row>
    <row r="6" spans="1:12" ht="12.75" customHeight="1">
      <c r="A6" s="60"/>
      <c r="B6" s="93"/>
      <c r="C6" s="93"/>
      <c r="D6" s="212"/>
      <c r="E6" s="212"/>
    </row>
    <row r="7" spans="1:12" ht="15.75">
      <c r="A7" s="60"/>
      <c r="B7" s="94" t="s">
        <v>218</v>
      </c>
      <c r="C7" s="93"/>
      <c r="D7" s="213" t="s">
        <v>219</v>
      </c>
      <c r="E7" s="212"/>
      <c r="F7" s="82"/>
      <c r="G7" s="82"/>
    </row>
    <row r="8" spans="1:12" ht="15">
      <c r="A8" s="60"/>
      <c r="B8" s="95" t="s">
        <v>221</v>
      </c>
      <c r="C8" s="95" t="s">
        <v>220</v>
      </c>
      <c r="D8" s="214" t="s">
        <v>221</v>
      </c>
      <c r="E8" s="214" t="s">
        <v>242</v>
      </c>
      <c r="F8" s="82"/>
      <c r="G8" s="82"/>
    </row>
    <row r="9" spans="1:12" ht="15">
      <c r="A9" s="60"/>
      <c r="B9" s="95" t="s">
        <v>222</v>
      </c>
      <c r="C9" s="95" t="s">
        <v>232</v>
      </c>
      <c r="D9" s="214" t="s">
        <v>222</v>
      </c>
      <c r="E9" s="214" t="s">
        <v>243</v>
      </c>
      <c r="F9" s="82"/>
      <c r="G9" s="82"/>
    </row>
    <row r="10" spans="1:12" ht="15">
      <c r="A10" s="60"/>
      <c r="B10" s="95" t="s">
        <v>223</v>
      </c>
      <c r="C10" s="95" t="s">
        <v>234</v>
      </c>
      <c r="D10" s="214" t="s">
        <v>223</v>
      </c>
      <c r="E10" s="214" t="s">
        <v>244</v>
      </c>
      <c r="F10" s="82"/>
      <c r="G10" s="82"/>
    </row>
    <row r="11" spans="1:12" ht="15">
      <c r="A11" s="60"/>
      <c r="B11" s="95" t="s">
        <v>224</v>
      </c>
      <c r="C11" s="95" t="s">
        <v>235</v>
      </c>
      <c r="D11" s="214" t="s">
        <v>224</v>
      </c>
      <c r="E11" s="214" t="s">
        <v>245</v>
      </c>
      <c r="F11" s="82"/>
      <c r="G11" s="82"/>
    </row>
    <row r="12" spans="1:12" ht="15">
      <c r="A12" s="60"/>
      <c r="B12" s="95" t="s">
        <v>225</v>
      </c>
      <c r="C12" s="95" t="s">
        <v>236</v>
      </c>
      <c r="D12" s="214" t="s">
        <v>225</v>
      </c>
      <c r="E12" s="214" t="s">
        <v>246</v>
      </c>
      <c r="F12" s="82"/>
      <c r="G12" s="82"/>
    </row>
    <row r="13" spans="1:12" ht="15">
      <c r="B13" s="95" t="s">
        <v>226</v>
      </c>
      <c r="C13" s="95" t="s">
        <v>237</v>
      </c>
      <c r="D13" s="214" t="s">
        <v>226</v>
      </c>
      <c r="E13" s="214" t="s">
        <v>247</v>
      </c>
      <c r="F13" s="82"/>
      <c r="G13" s="82"/>
    </row>
    <row r="14" spans="1:12" ht="15">
      <c r="B14" s="95" t="s">
        <v>227</v>
      </c>
      <c r="C14" s="95" t="s">
        <v>238</v>
      </c>
      <c r="D14" s="214" t="s">
        <v>227</v>
      </c>
      <c r="E14" s="214" t="s">
        <v>248</v>
      </c>
      <c r="F14" s="82"/>
      <c r="G14" s="82"/>
    </row>
    <row r="15" spans="1:12" ht="15">
      <c r="B15" s="95" t="s">
        <v>228</v>
      </c>
      <c r="C15" s="95" t="s">
        <v>239</v>
      </c>
      <c r="D15" s="214" t="s">
        <v>228</v>
      </c>
      <c r="E15" s="214" t="s">
        <v>249</v>
      </c>
      <c r="F15" s="82"/>
      <c r="G15" s="82"/>
    </row>
    <row r="16" spans="1:12" ht="15">
      <c r="B16" s="95" t="s">
        <v>229</v>
      </c>
      <c r="C16" s="95" t="s">
        <v>250</v>
      </c>
      <c r="D16" s="214" t="s">
        <v>229</v>
      </c>
      <c r="E16" s="214" t="s">
        <v>250</v>
      </c>
      <c r="F16" s="82"/>
      <c r="G16" s="82"/>
    </row>
    <row r="17" spans="2:7" ht="15">
      <c r="B17" s="95" t="s">
        <v>230</v>
      </c>
      <c r="C17" s="95" t="s">
        <v>240</v>
      </c>
      <c r="D17" s="214" t="s">
        <v>230</v>
      </c>
      <c r="E17" s="214" t="s">
        <v>251</v>
      </c>
      <c r="F17" s="82"/>
      <c r="G17" s="82"/>
    </row>
    <row r="18" spans="2:7" ht="15">
      <c r="B18" s="95" t="s">
        <v>231</v>
      </c>
      <c r="C18" s="95" t="s">
        <v>241</v>
      </c>
      <c r="D18" s="214" t="s">
        <v>231</v>
      </c>
      <c r="E18" s="214" t="s">
        <v>252</v>
      </c>
      <c r="F18" s="82"/>
      <c r="G18" s="82"/>
    </row>
    <row r="19" spans="2:7" ht="15">
      <c r="B19" s="82"/>
      <c r="C19" s="82"/>
      <c r="D19" s="82"/>
      <c r="E19" s="82"/>
      <c r="F19" s="82"/>
      <c r="G19" s="82"/>
    </row>
    <row r="20" spans="2:7" ht="15">
      <c r="B20" s="82"/>
      <c r="C20" s="82"/>
      <c r="D20" s="82"/>
      <c r="E20" s="82"/>
      <c r="F20" s="82"/>
      <c r="G20" s="82"/>
    </row>
    <row r="21" spans="2:7" ht="15">
      <c r="B21" s="82"/>
      <c r="C21" s="82"/>
      <c r="D21" s="82"/>
      <c r="E21" s="82"/>
      <c r="F21" s="82"/>
      <c r="G21" s="82"/>
    </row>
  </sheetData>
  <customSheetViews>
    <customSheetView guid="{A341D8C9-5CC0-4C53-B3E4-E55891765B05}" fitToPage="1" topLeftCell="A10">
      <selection activeCell="G39" sqref="G39"/>
      <pageMargins left="0.78740157499999996" right="0.78740157499999996" top="0.984251969" bottom="0.984251969" header="0.5" footer="0.5"/>
      <pageSetup paperSize="9" scale="50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orientation="landscape" verticalDpi="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15" enableFormatConditionsCalculation="0">
    <pageSetUpPr fitToPage="1"/>
  </sheetPr>
  <dimension ref="A1:Y119"/>
  <sheetViews>
    <sheetView showGridLines="0" view="pageBreakPreview" zoomScale="90" zoomScaleNormal="100" zoomScaleSheetLayoutView="90" workbookViewId="0">
      <selection activeCell="B5" sqref="B5"/>
    </sheetView>
  </sheetViews>
  <sheetFormatPr baseColWidth="10" defaultRowHeight="12.75"/>
  <cols>
    <col min="1" max="1" width="2.28515625" customWidth="1"/>
    <col min="2" max="2" width="64.140625" customWidth="1"/>
    <col min="3" max="3" width="70.42578125" customWidth="1"/>
    <col min="4" max="7" width="14.5703125" customWidth="1"/>
    <col min="8" max="8" width="14.5703125" hidden="1" customWidth="1"/>
    <col min="9" max="9" width="2.28515625" customWidth="1"/>
    <col min="10" max="11" width="11.42578125" style="54"/>
    <col min="12" max="12" width="2.85546875" style="54" customWidth="1"/>
    <col min="13" max="14" width="11.42578125" style="54"/>
    <col min="15" max="25" width="11.42578125" style="10"/>
  </cols>
  <sheetData>
    <row r="1" spans="1:14">
      <c r="A1" s="291"/>
      <c r="B1" s="291"/>
      <c r="C1" s="285"/>
      <c r="D1" s="282"/>
      <c r="E1" s="282"/>
      <c r="F1" s="282"/>
      <c r="G1" s="282"/>
      <c r="H1" s="282"/>
      <c r="I1" s="282"/>
    </row>
    <row r="2" spans="1:14" ht="20.25">
      <c r="A2" s="291"/>
      <c r="B2" s="201" t="s">
        <v>414</v>
      </c>
      <c r="C2" s="255" t="s">
        <v>205</v>
      </c>
      <c r="D2" s="206"/>
      <c r="E2" s="206"/>
      <c r="F2" s="206"/>
      <c r="G2" s="206"/>
      <c r="H2" s="206"/>
      <c r="I2" s="192"/>
    </row>
    <row r="3" spans="1:14">
      <c r="A3" s="291"/>
      <c r="B3" s="199"/>
      <c r="C3" s="253"/>
      <c r="D3" s="192"/>
      <c r="E3" s="192"/>
      <c r="F3" s="192"/>
      <c r="G3" s="192"/>
      <c r="H3" s="192"/>
      <c r="I3" s="192"/>
    </row>
    <row r="4" spans="1:14">
      <c r="A4" s="291"/>
      <c r="B4" s="260" t="s">
        <v>216</v>
      </c>
      <c r="C4" s="254" t="s">
        <v>128</v>
      </c>
      <c r="D4" s="126" t="s">
        <v>663</v>
      </c>
      <c r="E4" s="126" t="s">
        <v>664</v>
      </c>
      <c r="F4" s="127" t="s">
        <v>662</v>
      </c>
      <c r="G4" s="127" t="s">
        <v>568</v>
      </c>
      <c r="H4" s="126" t="s">
        <v>568</v>
      </c>
      <c r="I4" s="192"/>
    </row>
    <row r="5" spans="1:14">
      <c r="A5" s="291"/>
      <c r="B5" s="199"/>
      <c r="C5" s="253"/>
      <c r="D5" s="192"/>
      <c r="E5" s="192"/>
      <c r="F5" s="192"/>
      <c r="G5" s="192"/>
      <c r="H5" s="192"/>
      <c r="I5" s="192"/>
    </row>
    <row r="6" spans="1:14">
      <c r="A6" s="291"/>
      <c r="B6" s="103" t="s">
        <v>264</v>
      </c>
      <c r="C6" s="225" t="s">
        <v>19</v>
      </c>
      <c r="D6" s="162">
        <v>3929.4730380000001</v>
      </c>
      <c r="E6" s="208">
        <v>3735.3292860000001</v>
      </c>
      <c r="F6" s="208">
        <v>18559.278114000001</v>
      </c>
      <c r="G6" s="208">
        <v>18111.854251000001</v>
      </c>
      <c r="H6" s="208">
        <v>18111.854251000001</v>
      </c>
      <c r="I6" s="282"/>
    </row>
    <row r="7" spans="1:14">
      <c r="A7" s="291"/>
      <c r="B7" s="100" t="s">
        <v>444</v>
      </c>
      <c r="C7" s="227" t="s">
        <v>206</v>
      </c>
      <c r="D7" s="162">
        <v>-39.438941999999997</v>
      </c>
      <c r="E7" s="208">
        <v>-49.601390000000002</v>
      </c>
      <c r="F7" s="208">
        <v>-480.72949499999999</v>
      </c>
      <c r="G7" s="208">
        <v>-517.19813899999997</v>
      </c>
      <c r="H7" s="208">
        <v>-517.19813899999997</v>
      </c>
      <c r="I7" s="282"/>
    </row>
    <row r="8" spans="1:14">
      <c r="A8" s="291"/>
      <c r="B8" s="189" t="s">
        <v>445</v>
      </c>
      <c r="C8" s="189" t="s">
        <v>207</v>
      </c>
      <c r="D8" s="362">
        <v>3890.0340959999999</v>
      </c>
      <c r="E8" s="363">
        <v>3685.7278959999999</v>
      </c>
      <c r="F8" s="363">
        <v>18078.548619000001</v>
      </c>
      <c r="G8" s="363">
        <v>17594.656113000001</v>
      </c>
      <c r="H8" s="363">
        <v>17594.656113000001</v>
      </c>
      <c r="I8" s="282"/>
    </row>
    <row r="9" spans="1:14">
      <c r="A9" s="291"/>
      <c r="B9" s="103" t="s">
        <v>446</v>
      </c>
      <c r="C9" s="225" t="s">
        <v>208</v>
      </c>
      <c r="D9" s="162">
        <v>632.43287399999997</v>
      </c>
      <c r="E9" s="208">
        <v>769.44812000000002</v>
      </c>
      <c r="F9" s="208">
        <v>-285.17565100000002</v>
      </c>
      <c r="G9" s="208">
        <v>-32.326813000000001</v>
      </c>
      <c r="H9" s="208">
        <v>-32.326813000000001</v>
      </c>
      <c r="I9" s="282"/>
    </row>
    <row r="10" spans="1:14">
      <c r="A10" s="291"/>
      <c r="B10" s="103" t="s">
        <v>447</v>
      </c>
      <c r="C10" s="225" t="s">
        <v>209</v>
      </c>
      <c r="D10" s="162">
        <v>-104.247179</v>
      </c>
      <c r="E10" s="208">
        <v>-83.534574000000006</v>
      </c>
      <c r="F10" s="208">
        <v>3.948188</v>
      </c>
      <c r="G10" s="208">
        <v>-14.215502000000001</v>
      </c>
      <c r="H10" s="208">
        <v>-14.215502000000001</v>
      </c>
      <c r="I10" s="282"/>
    </row>
    <row r="11" spans="1:14">
      <c r="A11" s="291"/>
      <c r="B11" s="189" t="s">
        <v>448</v>
      </c>
      <c r="C11" s="189" t="s">
        <v>213</v>
      </c>
      <c r="D11" s="362">
        <v>4418.2197910000004</v>
      </c>
      <c r="E11" s="363">
        <v>4371.6414409999998</v>
      </c>
      <c r="F11" s="363">
        <v>17797.321156000002</v>
      </c>
      <c r="G11" s="363">
        <v>17548.113797999998</v>
      </c>
      <c r="H11" s="363">
        <v>17548.113797999998</v>
      </c>
      <c r="I11" s="282"/>
    </row>
    <row r="12" spans="1:14">
      <c r="A12" s="291"/>
      <c r="B12" s="291"/>
      <c r="C12" s="242"/>
      <c r="D12" s="90"/>
      <c r="E12" s="90"/>
      <c r="F12" s="90"/>
      <c r="G12" s="90"/>
      <c r="H12" s="90"/>
      <c r="I12" s="282"/>
    </row>
    <row r="13" spans="1:14">
      <c r="A13" s="291"/>
      <c r="B13" s="352"/>
      <c r="C13" s="352"/>
      <c r="D13" s="362"/>
      <c r="E13" s="363"/>
      <c r="F13" s="363"/>
      <c r="G13" s="363"/>
      <c r="H13" s="363"/>
      <c r="I13" s="282"/>
    </row>
    <row r="14" spans="1:14">
      <c r="A14" s="291"/>
      <c r="B14" s="291"/>
      <c r="C14" s="285"/>
      <c r="D14" s="282"/>
      <c r="E14" s="282"/>
      <c r="F14" s="282"/>
      <c r="G14" s="282"/>
      <c r="H14" s="282"/>
      <c r="I14" s="282"/>
      <c r="N14" s="43"/>
    </row>
    <row r="15" spans="1:14" ht="20.25">
      <c r="A15" s="291"/>
      <c r="B15" s="201" t="s">
        <v>415</v>
      </c>
      <c r="C15" s="255" t="s">
        <v>41</v>
      </c>
      <c r="D15" s="354"/>
      <c r="E15" s="354"/>
      <c r="F15" s="354"/>
      <c r="G15" s="354"/>
      <c r="H15" s="354"/>
      <c r="I15" s="282"/>
      <c r="J15" s="40"/>
      <c r="K15" s="40"/>
      <c r="M15" s="57"/>
      <c r="N15" s="43"/>
    </row>
    <row r="16" spans="1:14">
      <c r="A16" s="291"/>
      <c r="B16" s="350"/>
      <c r="C16" s="313"/>
      <c r="D16" s="355"/>
      <c r="E16" s="355"/>
      <c r="F16" s="355"/>
      <c r="G16" s="355"/>
      <c r="H16" s="355"/>
      <c r="I16" s="282"/>
      <c r="J16" s="41"/>
      <c r="K16" s="41"/>
      <c r="M16" s="45"/>
      <c r="N16" s="43"/>
    </row>
    <row r="17" spans="1:16">
      <c r="A17" s="291"/>
      <c r="B17" s="292" t="s">
        <v>216</v>
      </c>
      <c r="C17" s="286" t="s">
        <v>128</v>
      </c>
      <c r="D17" s="126" t="str">
        <f>D4</f>
        <v>Q4 2012</v>
      </c>
      <c r="E17" s="126" t="str">
        <f t="shared" ref="E17:G17" si="0">E4</f>
        <v>Q4 2011</v>
      </c>
      <c r="F17" s="126" t="str">
        <f t="shared" si="0"/>
        <v>1.1.-31.12.2012</v>
      </c>
      <c r="G17" s="126" t="str">
        <f t="shared" si="0"/>
        <v>1.1.-31.12.2011</v>
      </c>
      <c r="H17" s="126" t="s">
        <v>568</v>
      </c>
      <c r="I17" s="282"/>
      <c r="J17" s="41"/>
      <c r="K17" s="41"/>
      <c r="M17" s="45"/>
      <c r="N17" s="43"/>
    </row>
    <row r="18" spans="1:16">
      <c r="A18" s="291"/>
      <c r="B18" s="309"/>
      <c r="C18" s="304"/>
      <c r="D18" s="334"/>
      <c r="E18" s="334"/>
      <c r="F18" s="334"/>
      <c r="G18" s="334"/>
      <c r="H18" s="334"/>
      <c r="I18" s="282"/>
      <c r="J18" s="42"/>
      <c r="K18" s="42"/>
      <c r="M18" s="43"/>
      <c r="N18" s="43"/>
    </row>
    <row r="19" spans="1:16">
      <c r="A19" s="291"/>
      <c r="B19" s="351" t="s">
        <v>438</v>
      </c>
      <c r="C19" s="226" t="s">
        <v>42</v>
      </c>
      <c r="D19" s="356">
        <v>-3155.7199390000001</v>
      </c>
      <c r="E19" s="357">
        <v>-3406.6326899999999</v>
      </c>
      <c r="F19" s="357">
        <v>-13030.374067999999</v>
      </c>
      <c r="G19" s="357">
        <v>-13101.757438000001</v>
      </c>
      <c r="H19" s="357">
        <v>-13101.757438000001</v>
      </c>
      <c r="I19" s="282"/>
      <c r="J19" s="76"/>
      <c r="K19" s="76"/>
      <c r="M19" s="5"/>
      <c r="N19" s="43"/>
    </row>
    <row r="20" spans="1:16">
      <c r="A20" s="291"/>
      <c r="B20" s="138" t="s">
        <v>439</v>
      </c>
      <c r="C20" s="220" t="s">
        <v>43</v>
      </c>
      <c r="D20" s="356">
        <v>88.040813999999997</v>
      </c>
      <c r="E20" s="357">
        <v>194.11925099999999</v>
      </c>
      <c r="F20" s="357">
        <v>665.05161099999998</v>
      </c>
      <c r="G20" s="357">
        <v>485.14971400000002</v>
      </c>
      <c r="H20" s="357">
        <v>485.14971400000002</v>
      </c>
      <c r="I20" s="282"/>
      <c r="J20" s="76"/>
      <c r="K20" s="76"/>
      <c r="M20" s="5"/>
      <c r="N20" s="43"/>
    </row>
    <row r="21" spans="1:16">
      <c r="A21" s="291"/>
      <c r="B21" s="138" t="s">
        <v>440</v>
      </c>
      <c r="C21" s="220" t="s">
        <v>44</v>
      </c>
      <c r="D21" s="356">
        <v>91.592806999999993</v>
      </c>
      <c r="E21" s="358">
        <v>-307.40640300000001</v>
      </c>
      <c r="F21" s="358">
        <v>446.73450600000001</v>
      </c>
      <c r="G21" s="358">
        <v>-1023.778709</v>
      </c>
      <c r="H21" s="358">
        <v>-1023.778709</v>
      </c>
      <c r="I21" s="282"/>
      <c r="J21" s="76"/>
      <c r="K21" s="76"/>
      <c r="M21" s="5"/>
      <c r="N21" s="43"/>
    </row>
    <row r="22" spans="1:16">
      <c r="A22" s="291"/>
      <c r="B22" s="351" t="s">
        <v>441</v>
      </c>
      <c r="C22" s="226" t="s">
        <v>107</v>
      </c>
      <c r="D22" s="356">
        <v>-125.25273</v>
      </c>
      <c r="E22" s="357">
        <v>100.943195</v>
      </c>
      <c r="F22" s="357">
        <v>-337.32689199999999</v>
      </c>
      <c r="G22" s="357">
        <v>545.08651999999995</v>
      </c>
      <c r="H22" s="357">
        <v>545.08651999999995</v>
      </c>
      <c r="I22" s="282"/>
      <c r="J22" s="76"/>
      <c r="K22" s="76"/>
      <c r="M22" s="5"/>
      <c r="N22" s="43"/>
    </row>
    <row r="23" spans="1:16">
      <c r="A23" s="291"/>
      <c r="B23" s="351" t="s">
        <v>442</v>
      </c>
      <c r="C23" s="226" t="s">
        <v>46</v>
      </c>
      <c r="D23" s="356">
        <v>-7.1381189999999997</v>
      </c>
      <c r="E23" s="357">
        <v>-38.261307000000002</v>
      </c>
      <c r="F23" s="357">
        <v>-181.814392</v>
      </c>
      <c r="G23" s="357">
        <v>-153.98284899999999</v>
      </c>
      <c r="H23" s="357">
        <v>-153.98284899999999</v>
      </c>
      <c r="I23" s="282"/>
      <c r="J23" s="76"/>
      <c r="K23" s="76"/>
      <c r="M23" s="5"/>
      <c r="N23" s="5"/>
      <c r="O23" s="3"/>
      <c r="P23" s="3"/>
    </row>
    <row r="24" spans="1:16">
      <c r="A24" s="291"/>
      <c r="B24" s="353" t="s">
        <v>443</v>
      </c>
      <c r="C24" s="353" t="s">
        <v>45</v>
      </c>
      <c r="D24" s="362">
        <v>-3108.4771679999999</v>
      </c>
      <c r="E24" s="363">
        <v>-3457.2379550000001</v>
      </c>
      <c r="F24" s="363">
        <v>-12437.729235000001</v>
      </c>
      <c r="G24" s="363">
        <v>-13249.282762000001</v>
      </c>
      <c r="H24" s="363">
        <v>-13249.282762000001</v>
      </c>
      <c r="I24" s="282"/>
      <c r="J24" s="77"/>
      <c r="K24" s="77"/>
      <c r="L24" s="71"/>
      <c r="M24" s="70"/>
      <c r="N24" s="43"/>
    </row>
    <row r="25" spans="1:16">
      <c r="A25" s="291"/>
      <c r="B25" s="291"/>
      <c r="C25" s="242"/>
      <c r="D25" s="90"/>
      <c r="E25" s="90"/>
      <c r="F25" s="90"/>
      <c r="G25" s="90"/>
      <c r="H25" s="90"/>
      <c r="I25" s="282"/>
      <c r="J25" s="33"/>
      <c r="K25" s="33"/>
      <c r="N25" s="43"/>
    </row>
    <row r="26" spans="1:16">
      <c r="A26" s="291"/>
      <c r="B26" s="352"/>
      <c r="C26" s="352"/>
      <c r="D26" s="363"/>
      <c r="E26" s="363"/>
      <c r="F26" s="363"/>
      <c r="G26" s="363"/>
      <c r="H26" s="363"/>
      <c r="I26" s="282"/>
      <c r="J26" s="33"/>
      <c r="K26" s="33"/>
      <c r="N26" s="43"/>
    </row>
    <row r="27" spans="1:16" ht="20.25">
      <c r="A27" s="291"/>
      <c r="B27" s="201" t="s">
        <v>416</v>
      </c>
      <c r="C27" s="255" t="s">
        <v>47</v>
      </c>
      <c r="D27" s="354"/>
      <c r="E27" s="354"/>
      <c r="F27" s="354"/>
      <c r="G27" s="354"/>
      <c r="H27" s="354"/>
      <c r="I27" s="282"/>
      <c r="J27" s="40"/>
      <c r="K27" s="40"/>
      <c r="M27" s="12"/>
      <c r="N27" s="43"/>
    </row>
    <row r="28" spans="1:16">
      <c r="A28" s="291"/>
      <c r="B28" s="291"/>
      <c r="C28" s="285"/>
      <c r="D28" s="282"/>
      <c r="E28" s="282"/>
      <c r="F28" s="282"/>
      <c r="G28" s="282"/>
      <c r="H28" s="282"/>
      <c r="I28" s="282"/>
      <c r="J28" s="41"/>
      <c r="K28" s="41"/>
      <c r="M28" s="45"/>
    </row>
    <row r="29" spans="1:16">
      <c r="A29" s="291"/>
      <c r="B29" s="292" t="s">
        <v>216</v>
      </c>
      <c r="C29" s="286" t="s">
        <v>128</v>
      </c>
      <c r="D29" s="160" t="str">
        <f>D4</f>
        <v>Q4 2012</v>
      </c>
      <c r="E29" s="160" t="str">
        <f t="shared" ref="E29:G29" si="1">E4</f>
        <v>Q4 2011</v>
      </c>
      <c r="F29" s="160" t="str">
        <f t="shared" si="1"/>
        <v>1.1.-31.12.2012</v>
      </c>
      <c r="G29" s="160" t="str">
        <f t="shared" si="1"/>
        <v>1.1.-31.12.2011</v>
      </c>
      <c r="H29" s="160" t="s">
        <v>568</v>
      </c>
      <c r="I29" s="282"/>
      <c r="J29" s="41"/>
      <c r="K29" s="41"/>
      <c r="M29" s="45"/>
    </row>
    <row r="30" spans="1:16" ht="14.1" customHeight="1">
      <c r="A30" s="291"/>
      <c r="B30" s="291"/>
      <c r="C30" s="285"/>
      <c r="D30" s="282"/>
      <c r="E30" s="282"/>
      <c r="F30" s="282"/>
      <c r="G30" s="282"/>
      <c r="H30" s="282"/>
      <c r="I30" s="282"/>
      <c r="J30" s="33"/>
      <c r="K30" s="33"/>
      <c r="M30" s="12"/>
    </row>
    <row r="31" spans="1:16" ht="14.1" customHeight="1">
      <c r="A31" s="291"/>
      <c r="B31" s="185" t="s">
        <v>423</v>
      </c>
      <c r="C31" s="241" t="s">
        <v>156</v>
      </c>
      <c r="D31" s="151"/>
      <c r="E31" s="151"/>
      <c r="F31" s="151"/>
      <c r="G31" s="151"/>
      <c r="H31" s="151"/>
      <c r="I31" s="282"/>
      <c r="J31" s="33"/>
      <c r="K31" s="33"/>
      <c r="M31" s="12"/>
    </row>
    <row r="32" spans="1:16" ht="14.1" customHeight="1">
      <c r="A32" s="291"/>
      <c r="B32" s="103" t="s">
        <v>303</v>
      </c>
      <c r="C32" s="225" t="s">
        <v>32</v>
      </c>
      <c r="D32" s="359">
        <v>4418.2</v>
      </c>
      <c r="E32" s="359">
        <v>4371.6000000000004</v>
      </c>
      <c r="F32" s="359">
        <v>17797.3</v>
      </c>
      <c r="G32" s="359">
        <v>17548.099999999999</v>
      </c>
      <c r="H32" s="359">
        <v>17548.113797999998</v>
      </c>
      <c r="I32" s="297">
        <v>17063.291000000001</v>
      </c>
      <c r="J32" s="75"/>
      <c r="K32" s="73"/>
      <c r="M32" s="72"/>
    </row>
    <row r="33" spans="1:13" ht="14.1" customHeight="1">
      <c r="A33" s="291"/>
      <c r="B33" s="100" t="s">
        <v>436</v>
      </c>
      <c r="C33" s="227" t="s">
        <v>199</v>
      </c>
      <c r="D33" s="359">
        <v>32.100000000000023</v>
      </c>
      <c r="E33" s="359">
        <v>112.2</v>
      </c>
      <c r="F33" s="359">
        <v>342</v>
      </c>
      <c r="G33" s="359">
        <v>366.3</v>
      </c>
      <c r="H33" s="359">
        <v>366.31201700000003</v>
      </c>
      <c r="I33" s="297">
        <v>301.14799999999997</v>
      </c>
      <c r="J33" s="75"/>
      <c r="K33" s="73"/>
      <c r="M33" s="72"/>
    </row>
    <row r="34" spans="1:13" ht="14.1" customHeight="1">
      <c r="A34" s="291"/>
      <c r="B34" s="100" t="s">
        <v>437</v>
      </c>
      <c r="C34" s="227" t="s">
        <v>198</v>
      </c>
      <c r="D34" s="360">
        <v>0.72654021999909524</v>
      </c>
      <c r="E34" s="360">
        <v>2.6</v>
      </c>
      <c r="F34" s="360">
        <v>1.9216397992953989</v>
      </c>
      <c r="G34" s="360">
        <v>2.1</v>
      </c>
      <c r="H34" s="360">
        <v>2.087472</v>
      </c>
      <c r="I34" s="297">
        <v>1.7648881449657041</v>
      </c>
      <c r="J34" s="75"/>
      <c r="K34" s="73"/>
      <c r="L34" s="73"/>
      <c r="M34" s="72"/>
    </row>
    <row r="35" spans="1:13" ht="14.1" customHeight="1">
      <c r="A35" s="293"/>
      <c r="B35" s="293"/>
      <c r="C35" s="242"/>
      <c r="D35" s="90"/>
      <c r="E35" s="361"/>
      <c r="F35" s="361"/>
      <c r="G35" s="361"/>
      <c r="H35" s="361"/>
      <c r="I35" s="298"/>
      <c r="J35" s="75"/>
      <c r="K35" s="73"/>
      <c r="M35" s="72"/>
    </row>
    <row r="36" spans="1:13" ht="14.1" customHeight="1">
      <c r="A36" s="291"/>
      <c r="B36" s="352"/>
      <c r="C36" s="352"/>
      <c r="D36" s="362"/>
      <c r="E36" s="363"/>
      <c r="F36" s="363"/>
      <c r="G36" s="363"/>
      <c r="H36" s="363"/>
      <c r="I36" s="282"/>
      <c r="J36" s="33"/>
      <c r="K36" s="33"/>
    </row>
    <row r="37" spans="1:13" ht="14.1" customHeight="1">
      <c r="A37" s="291"/>
      <c r="B37" s="291"/>
      <c r="C37" s="285"/>
      <c r="D37" s="282"/>
      <c r="E37" s="282"/>
      <c r="F37" s="282"/>
      <c r="G37" s="282"/>
      <c r="H37" s="282"/>
      <c r="I37" s="282"/>
      <c r="J37" s="33"/>
      <c r="K37" s="33"/>
    </row>
    <row r="38" spans="1:13" ht="20.25">
      <c r="A38" s="291"/>
      <c r="B38" s="201" t="s">
        <v>417</v>
      </c>
      <c r="C38" s="255" t="s">
        <v>48</v>
      </c>
      <c r="D38" s="354"/>
      <c r="E38" s="354"/>
      <c r="F38" s="354"/>
      <c r="G38" s="354"/>
      <c r="H38" s="354"/>
      <c r="I38" s="282"/>
      <c r="J38" s="40"/>
      <c r="K38" s="40"/>
      <c r="M38" s="12"/>
    </row>
    <row r="39" spans="1:13" ht="14.1" customHeight="1">
      <c r="A39" s="291"/>
      <c r="B39" s="291"/>
      <c r="C39" s="285"/>
      <c r="D39" s="282"/>
      <c r="E39" s="282"/>
      <c r="F39" s="282"/>
      <c r="G39" s="282"/>
      <c r="H39" s="282"/>
      <c r="I39" s="282"/>
      <c r="J39" s="41"/>
      <c r="K39" s="41"/>
      <c r="M39" s="45"/>
    </row>
    <row r="40" spans="1:13" ht="14.1" customHeight="1">
      <c r="A40" s="291"/>
      <c r="B40" s="292" t="s">
        <v>216</v>
      </c>
      <c r="C40" s="286" t="s">
        <v>128</v>
      </c>
      <c r="D40" s="393"/>
      <c r="E40" s="393"/>
      <c r="F40" s="367" t="str">
        <f>F29</f>
        <v>1.1.-31.12.2012</v>
      </c>
      <c r="G40" s="367" t="str">
        <f>G29</f>
        <v>1.1.-31.12.2011</v>
      </c>
      <c r="H40" s="393" t="s">
        <v>569</v>
      </c>
      <c r="I40" s="282"/>
      <c r="J40" s="41"/>
      <c r="K40" s="41"/>
      <c r="M40" s="45"/>
    </row>
    <row r="41" spans="1:13" ht="14.1" customHeight="1">
      <c r="A41" s="291"/>
      <c r="B41" s="291"/>
      <c r="C41" s="285"/>
      <c r="D41" s="282"/>
      <c r="E41" s="282"/>
      <c r="F41" s="282"/>
      <c r="G41" s="282"/>
      <c r="H41" s="282"/>
      <c r="I41" s="282"/>
      <c r="J41" s="33"/>
      <c r="K41" s="33"/>
      <c r="M41" s="12"/>
    </row>
    <row r="42" spans="1:13" ht="14.1" customHeight="1">
      <c r="A42" s="291"/>
      <c r="B42" s="137" t="s">
        <v>423</v>
      </c>
      <c r="C42" s="219" t="s">
        <v>156</v>
      </c>
      <c r="D42" s="151"/>
      <c r="E42" s="151"/>
      <c r="F42" s="151"/>
      <c r="G42" s="151"/>
      <c r="H42" s="151"/>
      <c r="I42" s="282"/>
      <c r="J42" s="33"/>
      <c r="K42" s="33"/>
      <c r="M42" s="12"/>
    </row>
    <row r="43" spans="1:13" ht="14.1" customHeight="1">
      <c r="A43" s="291"/>
      <c r="B43" s="103" t="s">
        <v>425</v>
      </c>
      <c r="C43" s="225" t="s">
        <v>16</v>
      </c>
      <c r="D43" s="208"/>
      <c r="E43" s="208"/>
      <c r="F43" s="208">
        <v>29785.695000000007</v>
      </c>
      <c r="G43" s="208">
        <v>28214.422000000002</v>
      </c>
      <c r="H43" s="208">
        <v>28214.422000000002</v>
      </c>
      <c r="I43" s="297"/>
      <c r="J43" s="75"/>
      <c r="K43" s="75"/>
      <c r="M43" s="12"/>
    </row>
    <row r="44" spans="1:13" ht="14.1" customHeight="1">
      <c r="A44" s="291"/>
      <c r="B44" s="144" t="s">
        <v>426</v>
      </c>
      <c r="C44" s="229" t="s">
        <v>26</v>
      </c>
      <c r="D44" s="358"/>
      <c r="E44" s="358"/>
      <c r="F44" s="358">
        <v>161.46</v>
      </c>
      <c r="G44" s="358"/>
      <c r="H44" s="358"/>
      <c r="I44" s="297"/>
      <c r="J44" s="75"/>
      <c r="K44" s="75"/>
      <c r="M44" s="12"/>
    </row>
    <row r="45" spans="1:13" ht="14.1" customHeight="1">
      <c r="A45" s="291"/>
      <c r="B45" s="144" t="s">
        <v>427</v>
      </c>
      <c r="C45" s="229" t="s">
        <v>27</v>
      </c>
      <c r="D45" s="358"/>
      <c r="E45" s="358"/>
      <c r="F45" s="358">
        <v>12771.84</v>
      </c>
      <c r="G45" s="358">
        <v>14490.434999999999</v>
      </c>
      <c r="H45" s="358">
        <v>14490.434999999999</v>
      </c>
      <c r="I45" s="297"/>
      <c r="J45" s="75"/>
      <c r="K45" s="75"/>
      <c r="M45" s="12"/>
    </row>
    <row r="46" spans="1:13" ht="14.1" customHeight="1">
      <c r="A46" s="291"/>
      <c r="B46" s="143" t="s">
        <v>428</v>
      </c>
      <c r="C46" s="234" t="s">
        <v>28</v>
      </c>
      <c r="D46" s="358"/>
      <c r="E46" s="358"/>
      <c r="F46" s="358">
        <v>-188.20099999999999</v>
      </c>
      <c r="G46" s="358">
        <v>-364.899</v>
      </c>
      <c r="H46" s="358">
        <v>-364.899</v>
      </c>
      <c r="I46" s="297"/>
      <c r="J46" s="75"/>
      <c r="K46" s="75"/>
      <c r="M46" s="12"/>
    </row>
    <row r="47" spans="1:13" ht="14.1" customHeight="1">
      <c r="A47" s="291"/>
      <c r="B47" s="144" t="s">
        <v>429</v>
      </c>
      <c r="C47" s="229" t="s">
        <v>29</v>
      </c>
      <c r="D47" s="358"/>
      <c r="E47" s="358"/>
      <c r="F47" s="358">
        <v>-13030.374</v>
      </c>
      <c r="G47" s="358">
        <v>-13101.757</v>
      </c>
      <c r="H47" s="358">
        <v>-13101.757</v>
      </c>
      <c r="I47" s="297"/>
      <c r="J47" s="75"/>
      <c r="K47" s="75"/>
      <c r="M47" s="12"/>
    </row>
    <row r="48" spans="1:13" ht="14.1" customHeight="1">
      <c r="A48" s="291"/>
      <c r="B48" s="144" t="s">
        <v>430</v>
      </c>
      <c r="C48" s="229" t="s">
        <v>34</v>
      </c>
      <c r="D48" s="358"/>
      <c r="E48" s="358"/>
      <c r="F48" s="358">
        <v>83.718000000000004</v>
      </c>
      <c r="G48" s="358">
        <v>114.71299999999999</v>
      </c>
      <c r="H48" s="358">
        <v>114.71299999999999</v>
      </c>
      <c r="I48" s="297"/>
      <c r="J48" s="75"/>
      <c r="K48" s="75"/>
      <c r="M48" s="12"/>
    </row>
    <row r="49" spans="1:13" ht="14.1" customHeight="1">
      <c r="A49" s="291"/>
      <c r="B49" s="143" t="s">
        <v>431</v>
      </c>
      <c r="C49" s="234" t="s">
        <v>35</v>
      </c>
      <c r="D49" s="358"/>
      <c r="E49" s="358"/>
      <c r="F49" s="358">
        <v>67.781999999999996</v>
      </c>
      <c r="G49" s="358">
        <v>452.995</v>
      </c>
      <c r="H49" s="358">
        <v>452.995</v>
      </c>
      <c r="I49" s="297"/>
      <c r="J49" s="75"/>
      <c r="K49" s="75"/>
      <c r="M49" s="12"/>
    </row>
    <row r="50" spans="1:13" ht="14.1" hidden="1" customHeight="1">
      <c r="A50" s="291"/>
      <c r="B50" s="143"/>
      <c r="C50" s="234" t="s">
        <v>638</v>
      </c>
      <c r="D50" s="358"/>
      <c r="E50" s="358"/>
      <c r="F50" s="358">
        <v>0</v>
      </c>
      <c r="G50" s="358"/>
      <c r="H50" s="358"/>
      <c r="I50" s="297"/>
      <c r="J50" s="75"/>
      <c r="K50" s="75"/>
      <c r="M50" s="12"/>
    </row>
    <row r="51" spans="1:13" ht="14.1" customHeight="1">
      <c r="A51" s="291"/>
      <c r="B51" s="100" t="s">
        <v>370</v>
      </c>
      <c r="C51" s="227" t="s">
        <v>81</v>
      </c>
      <c r="D51" s="358"/>
      <c r="E51" s="358"/>
      <c r="F51" s="358">
        <v>-391.435</v>
      </c>
      <c r="G51" s="358">
        <v>-20.213999999999999</v>
      </c>
      <c r="H51" s="358">
        <v>-20.213999999999999</v>
      </c>
      <c r="I51" s="297"/>
      <c r="J51" s="75"/>
      <c r="K51" s="75"/>
      <c r="M51" s="12"/>
    </row>
    <row r="52" spans="1:13" ht="14.1" customHeight="1">
      <c r="A52" s="291"/>
      <c r="B52" s="314" t="s">
        <v>432</v>
      </c>
      <c r="C52" s="314" t="s">
        <v>18</v>
      </c>
      <c r="D52" s="281"/>
      <c r="E52" s="363"/>
      <c r="F52" s="363">
        <v>29260.485000000008</v>
      </c>
      <c r="G52" s="363">
        <v>29785.695000000007</v>
      </c>
      <c r="H52" s="363">
        <v>29785.695000000007</v>
      </c>
      <c r="I52" s="297"/>
      <c r="J52" s="77"/>
      <c r="K52" s="78"/>
      <c r="M52" s="12"/>
    </row>
    <row r="53" spans="1:13" ht="14.1" customHeight="1">
      <c r="A53" s="293"/>
      <c r="B53" s="101"/>
      <c r="C53" s="242"/>
      <c r="D53" s="410"/>
      <c r="E53" s="410"/>
      <c r="F53" s="410"/>
      <c r="G53" s="410"/>
      <c r="H53" s="410"/>
      <c r="I53" s="298"/>
      <c r="J53" s="33"/>
      <c r="K53" s="75"/>
      <c r="M53" s="12"/>
    </row>
    <row r="54" spans="1:13" ht="14.1" customHeight="1">
      <c r="A54" s="293"/>
      <c r="B54" s="294" t="s">
        <v>424</v>
      </c>
      <c r="C54" s="290" t="s">
        <v>157</v>
      </c>
      <c r="D54" s="411"/>
      <c r="E54" s="411"/>
      <c r="F54" s="411"/>
      <c r="G54" s="411"/>
      <c r="H54" s="411"/>
      <c r="I54" s="298"/>
      <c r="J54" s="33"/>
      <c r="K54" s="75"/>
      <c r="M54" s="12"/>
    </row>
    <row r="55" spans="1:13" ht="14.1" customHeight="1">
      <c r="A55" s="291"/>
      <c r="B55" s="103" t="s">
        <v>433</v>
      </c>
      <c r="C55" s="225" t="s">
        <v>17</v>
      </c>
      <c r="D55" s="208"/>
      <c r="E55" s="208"/>
      <c r="F55" s="208">
        <v>175.86599999999999</v>
      </c>
      <c r="G55" s="208">
        <v>124.92399999999998</v>
      </c>
      <c r="H55" s="208">
        <v>124.92399999999998</v>
      </c>
      <c r="I55" s="297"/>
      <c r="J55" s="33"/>
      <c r="K55" s="75"/>
      <c r="M55" s="12"/>
    </row>
    <row r="56" spans="1:13" ht="14.1" customHeight="1">
      <c r="A56" s="291"/>
      <c r="B56" s="144" t="s">
        <v>427</v>
      </c>
      <c r="C56" s="229" t="s">
        <v>27</v>
      </c>
      <c r="D56" s="412"/>
      <c r="E56" s="412"/>
      <c r="F56" s="412">
        <v>559.20000000000005</v>
      </c>
      <c r="G56" s="412">
        <v>437.97899999999998</v>
      </c>
      <c r="H56" s="358">
        <v>437.97899999999998</v>
      </c>
      <c r="I56" s="297"/>
      <c r="J56" s="33"/>
      <c r="K56" s="75"/>
      <c r="M56" s="12"/>
    </row>
    <row r="57" spans="1:13" ht="14.1" customHeight="1">
      <c r="A57" s="291"/>
      <c r="B57" s="143" t="s">
        <v>428</v>
      </c>
      <c r="C57" s="234" t="s">
        <v>28</v>
      </c>
      <c r="D57" s="412"/>
      <c r="E57" s="412"/>
      <c r="F57" s="412">
        <v>58.8</v>
      </c>
      <c r="G57" s="412"/>
      <c r="H57" s="358">
        <v>0</v>
      </c>
      <c r="I57" s="297"/>
      <c r="J57" s="33"/>
      <c r="K57" s="75"/>
      <c r="M57" s="12"/>
    </row>
    <row r="58" spans="1:13" ht="14.1" customHeight="1">
      <c r="A58" s="291"/>
      <c r="B58" s="144" t="s">
        <v>429</v>
      </c>
      <c r="C58" s="229" t="s">
        <v>29</v>
      </c>
      <c r="D58" s="358"/>
      <c r="E58" s="358"/>
      <c r="F58" s="358">
        <v>-157.81899999999999</v>
      </c>
      <c r="G58" s="358">
        <v>-108.18600000000001</v>
      </c>
      <c r="H58" s="358">
        <v>-108.18600000000001</v>
      </c>
      <c r="I58" s="297"/>
      <c r="J58" s="75"/>
      <c r="K58" s="75"/>
      <c r="M58" s="12"/>
    </row>
    <row r="59" spans="1:13" ht="14.1" customHeight="1">
      <c r="A59" s="291"/>
      <c r="B59" s="100" t="s">
        <v>434</v>
      </c>
      <c r="C59" s="227" t="s">
        <v>606</v>
      </c>
      <c r="D59" s="358"/>
      <c r="E59" s="358"/>
      <c r="F59" s="358">
        <v>-334.28800000000001</v>
      </c>
      <c r="G59" s="358">
        <v>-278.851</v>
      </c>
      <c r="H59" s="358">
        <v>-278.851</v>
      </c>
      <c r="I59" s="297"/>
      <c r="J59" s="33"/>
      <c r="K59" s="75"/>
      <c r="M59" s="12"/>
    </row>
    <row r="60" spans="1:13" ht="14.1" customHeight="1">
      <c r="A60" s="291"/>
      <c r="B60" s="314" t="s">
        <v>432</v>
      </c>
      <c r="C60" s="314" t="s">
        <v>18</v>
      </c>
      <c r="D60" s="363"/>
      <c r="E60" s="363"/>
      <c r="F60" s="363">
        <v>301.78899999999999</v>
      </c>
      <c r="G60" s="363">
        <v>175.86599999999999</v>
      </c>
      <c r="H60" s="363">
        <v>175.86599999999999</v>
      </c>
      <c r="I60" s="297"/>
      <c r="J60" s="68"/>
      <c r="K60" s="78"/>
      <c r="M60" s="12"/>
    </row>
    <row r="61" spans="1:13" ht="14.1" customHeight="1">
      <c r="A61" s="293"/>
      <c r="B61" s="101"/>
      <c r="C61" s="242"/>
      <c r="D61" s="410"/>
      <c r="E61" s="410"/>
      <c r="F61" s="410"/>
      <c r="G61" s="410"/>
      <c r="H61" s="410"/>
      <c r="I61" s="298"/>
      <c r="J61" s="33"/>
      <c r="K61" s="75"/>
      <c r="M61" s="12"/>
    </row>
    <row r="62" spans="1:13" ht="14.1" customHeight="1">
      <c r="A62" s="293"/>
      <c r="B62" s="294" t="s">
        <v>435</v>
      </c>
      <c r="C62" s="290" t="s">
        <v>25</v>
      </c>
      <c r="D62" s="411"/>
      <c r="E62" s="411"/>
      <c r="F62" s="411"/>
      <c r="G62" s="411"/>
      <c r="H62" s="411"/>
      <c r="I62" s="298"/>
      <c r="J62" s="33"/>
      <c r="K62" s="75"/>
      <c r="M62" s="12"/>
    </row>
    <row r="63" spans="1:13" ht="14.1" customHeight="1">
      <c r="A63" s="291"/>
      <c r="B63" s="103" t="s">
        <v>433</v>
      </c>
      <c r="C63" s="225" t="s">
        <v>17</v>
      </c>
      <c r="D63" s="208"/>
      <c r="E63" s="208"/>
      <c r="F63" s="208">
        <v>29961.561000000005</v>
      </c>
      <c r="G63" s="208">
        <v>28339.346000000001</v>
      </c>
      <c r="H63" s="208">
        <v>28339.346000000001</v>
      </c>
      <c r="I63" s="297"/>
      <c r="J63" s="79"/>
      <c r="K63" s="75"/>
      <c r="M63" s="12"/>
    </row>
    <row r="64" spans="1:13" ht="14.1" customHeight="1">
      <c r="A64" s="291"/>
      <c r="B64" s="144" t="s">
        <v>426</v>
      </c>
      <c r="C64" s="229" t="s">
        <v>26</v>
      </c>
      <c r="D64" s="412"/>
      <c r="E64" s="412"/>
      <c r="F64" s="412">
        <v>161.46</v>
      </c>
      <c r="G64" s="412"/>
      <c r="H64" s="358"/>
      <c r="I64" s="297"/>
      <c r="J64" s="33"/>
      <c r="K64" s="75"/>
      <c r="M64" s="12"/>
    </row>
    <row r="65" spans="1:13" ht="14.1" customHeight="1">
      <c r="A65" s="291"/>
      <c r="B65" s="144" t="s">
        <v>427</v>
      </c>
      <c r="C65" s="229" t="s">
        <v>27</v>
      </c>
      <c r="D65" s="412"/>
      <c r="E65" s="412"/>
      <c r="F65" s="412">
        <v>13389.87</v>
      </c>
      <c r="G65" s="412">
        <v>14928.414000000001</v>
      </c>
      <c r="H65" s="358">
        <v>14928.414000000001</v>
      </c>
      <c r="I65" s="297"/>
      <c r="J65" s="79"/>
      <c r="K65" s="75"/>
      <c r="M65" s="12"/>
    </row>
    <row r="66" spans="1:13" ht="14.1" customHeight="1">
      <c r="A66" s="291"/>
      <c r="B66" s="143" t="s">
        <v>428</v>
      </c>
      <c r="C66" s="234" t="s">
        <v>28</v>
      </c>
      <c r="D66" s="412"/>
      <c r="E66" s="412"/>
      <c r="F66" s="412">
        <v>-188.20099999999999</v>
      </c>
      <c r="G66" s="412">
        <v>-364.899</v>
      </c>
      <c r="H66" s="358">
        <v>-364.899</v>
      </c>
      <c r="I66" s="297"/>
      <c r="J66" s="79"/>
      <c r="K66" s="75"/>
      <c r="M66" s="12"/>
    </row>
    <row r="67" spans="1:13" ht="14.1" customHeight="1">
      <c r="A67" s="291"/>
      <c r="B67" s="144" t="s">
        <v>429</v>
      </c>
      <c r="C67" s="229" t="s">
        <v>29</v>
      </c>
      <c r="D67" s="412"/>
      <c r="E67" s="412"/>
      <c r="F67" s="412">
        <v>-13188.192999999999</v>
      </c>
      <c r="G67" s="412">
        <v>-13209.942999999999</v>
      </c>
      <c r="H67" s="358">
        <v>-13209.942999999999</v>
      </c>
      <c r="I67" s="297"/>
      <c r="J67" s="79"/>
      <c r="K67" s="75"/>
      <c r="M67" s="12"/>
    </row>
    <row r="68" spans="1:13" ht="14.1" customHeight="1">
      <c r="A68" s="291"/>
      <c r="B68" s="144" t="s">
        <v>430</v>
      </c>
      <c r="C68" s="229" t="s">
        <v>34</v>
      </c>
      <c r="D68" s="412"/>
      <c r="E68" s="412"/>
      <c r="F68" s="412">
        <v>83.718000000000004</v>
      </c>
      <c r="G68" s="412">
        <v>114.71299999999999</v>
      </c>
      <c r="H68" s="358">
        <v>114.71299999999999</v>
      </c>
      <c r="I68" s="297"/>
      <c r="J68" s="79"/>
      <c r="K68" s="75"/>
      <c r="M68" s="12"/>
    </row>
    <row r="69" spans="1:13" ht="14.1" customHeight="1">
      <c r="A69" s="291"/>
      <c r="B69" s="143" t="s">
        <v>431</v>
      </c>
      <c r="C69" s="234" t="s">
        <v>35</v>
      </c>
      <c r="D69" s="412"/>
      <c r="E69" s="412"/>
      <c r="F69" s="412">
        <v>67.781999999999996</v>
      </c>
      <c r="G69" s="412">
        <v>452.995</v>
      </c>
      <c r="H69" s="358">
        <v>452.995</v>
      </c>
      <c r="I69" s="297"/>
      <c r="J69" s="74"/>
      <c r="K69" s="75"/>
      <c r="M69" s="12"/>
    </row>
    <row r="70" spans="1:13" ht="14.1" customHeight="1">
      <c r="A70" s="291"/>
      <c r="B70" s="143" t="s">
        <v>633</v>
      </c>
      <c r="C70" s="234" t="s">
        <v>606</v>
      </c>
      <c r="D70" s="412"/>
      <c r="E70" s="412"/>
      <c r="F70" s="412">
        <v>-334.28800000000001</v>
      </c>
      <c r="G70" s="412">
        <v>-278.851</v>
      </c>
      <c r="H70" s="358">
        <v>-278.851</v>
      </c>
      <c r="I70" s="297"/>
      <c r="J70" s="74"/>
      <c r="K70" s="75"/>
      <c r="M70" s="12"/>
    </row>
    <row r="71" spans="1:13" ht="14.1" hidden="1" customHeight="1">
      <c r="A71" s="291"/>
      <c r="B71" s="143"/>
      <c r="C71" s="234" t="s">
        <v>638</v>
      </c>
      <c r="D71" s="412"/>
      <c r="E71" s="412"/>
      <c r="F71" s="412">
        <v>0</v>
      </c>
      <c r="G71" s="412"/>
      <c r="H71" s="358"/>
      <c r="I71" s="297"/>
      <c r="J71" s="74"/>
      <c r="K71" s="75"/>
      <c r="M71" s="12"/>
    </row>
    <row r="72" spans="1:13" ht="14.1" customHeight="1">
      <c r="A72" s="291"/>
      <c r="B72" s="100" t="s">
        <v>370</v>
      </c>
      <c r="C72" s="227" t="s">
        <v>81</v>
      </c>
      <c r="D72" s="208"/>
      <c r="E72" s="208"/>
      <c r="F72" s="208">
        <v>-391.435</v>
      </c>
      <c r="G72" s="208">
        <v>-20.213999999999999</v>
      </c>
      <c r="H72" s="358">
        <v>-20.213999999999999</v>
      </c>
      <c r="I72" s="297"/>
      <c r="J72" s="74"/>
      <c r="K72" s="75"/>
      <c r="M72" s="12"/>
    </row>
    <row r="73" spans="1:13" ht="14.1" customHeight="1">
      <c r="A73" s="291"/>
      <c r="B73" s="314" t="s">
        <v>432</v>
      </c>
      <c r="C73" s="314" t="s">
        <v>18</v>
      </c>
      <c r="D73" s="281"/>
      <c r="E73" s="363"/>
      <c r="F73" s="363">
        <v>29562.274000000001</v>
      </c>
      <c r="G73" s="363">
        <v>29961.561000000005</v>
      </c>
      <c r="H73" s="363">
        <v>29961.561000000005</v>
      </c>
      <c r="I73" s="297"/>
      <c r="J73" s="80"/>
      <c r="K73" s="78"/>
      <c r="M73" s="12"/>
    </row>
    <row r="74" spans="1:13" ht="14.1" customHeight="1">
      <c r="A74" s="291"/>
      <c r="B74" s="291"/>
      <c r="C74" s="285"/>
      <c r="D74" s="282"/>
      <c r="E74" s="282"/>
      <c r="F74" s="282"/>
      <c r="G74" s="282"/>
      <c r="H74" s="282"/>
      <c r="I74" s="282"/>
      <c r="J74" s="33"/>
      <c r="K74" s="33"/>
      <c r="M74" s="12"/>
    </row>
    <row r="75" spans="1:13" ht="12.75" customHeight="1">
      <c r="A75" s="291"/>
      <c r="B75" s="103" t="s">
        <v>523</v>
      </c>
      <c r="C75" s="391" t="s">
        <v>522</v>
      </c>
      <c r="D75" s="412"/>
      <c r="E75" s="412"/>
      <c r="F75" s="412">
        <v>3780.9870000000001</v>
      </c>
      <c r="G75" s="412">
        <v>3960.9470000000001</v>
      </c>
      <c r="H75" s="412">
        <v>3960.9470000000001</v>
      </c>
      <c r="I75" s="282"/>
      <c r="J75" s="33"/>
      <c r="K75" s="33"/>
      <c r="M75" s="12"/>
    </row>
    <row r="76" spans="1:13">
      <c r="A76" s="291"/>
      <c r="B76" s="144" t="s">
        <v>524</v>
      </c>
      <c r="C76" s="392" t="s">
        <v>607</v>
      </c>
      <c r="D76" s="412"/>
      <c r="E76" s="412"/>
      <c r="F76" s="412">
        <v>4517.04</v>
      </c>
      <c r="G76" s="412">
        <v>5011.8789999999999</v>
      </c>
      <c r="H76" s="358">
        <v>5011.8789999999999</v>
      </c>
      <c r="I76" s="282"/>
      <c r="J76" s="33"/>
      <c r="K76" s="33"/>
      <c r="M76" s="12"/>
    </row>
    <row r="77" spans="1:13" ht="14.1" customHeight="1">
      <c r="A77" s="291"/>
      <c r="B77" s="291"/>
      <c r="C77" s="285"/>
      <c r="D77" s="282"/>
      <c r="E77" s="282"/>
      <c r="F77" s="282"/>
      <c r="G77" s="282"/>
      <c r="H77" s="282"/>
      <c r="I77" s="282"/>
      <c r="J77" s="33"/>
      <c r="K77" s="33"/>
      <c r="M77" s="12"/>
    </row>
    <row r="78" spans="1:13" ht="14.1" customHeight="1">
      <c r="A78" s="291"/>
      <c r="B78" s="352"/>
      <c r="C78" s="352"/>
      <c r="D78" s="362"/>
      <c r="E78" s="363"/>
      <c r="F78" s="363"/>
      <c r="G78" s="363"/>
      <c r="H78" s="363"/>
      <c r="I78" s="282"/>
      <c r="J78" s="33"/>
      <c r="K78" s="33"/>
    </row>
    <row r="79" spans="1:13" ht="14.1" customHeight="1">
      <c r="A79" s="291"/>
      <c r="B79" s="291"/>
      <c r="C79" s="285"/>
      <c r="D79" s="282"/>
      <c r="E79" s="282"/>
      <c r="F79" s="282"/>
      <c r="G79" s="282"/>
      <c r="H79" s="282"/>
      <c r="I79" s="282"/>
      <c r="J79" s="33"/>
      <c r="K79" s="33"/>
    </row>
    <row r="80" spans="1:13" ht="20.25">
      <c r="A80" s="291"/>
      <c r="B80" s="201" t="s">
        <v>418</v>
      </c>
      <c r="C80" s="255" t="s">
        <v>49</v>
      </c>
      <c r="D80" s="354"/>
      <c r="E80" s="354"/>
      <c r="F80" s="354"/>
      <c r="G80" s="354"/>
      <c r="H80" s="354"/>
      <c r="I80" s="282"/>
      <c r="J80" s="40"/>
      <c r="K80" s="40"/>
      <c r="M80" s="12"/>
    </row>
    <row r="81" spans="1:13" ht="14.1" customHeight="1">
      <c r="A81" s="291"/>
      <c r="B81" s="291"/>
      <c r="C81" s="285"/>
      <c r="D81" s="282"/>
      <c r="E81" s="282"/>
      <c r="F81" s="282"/>
      <c r="G81" s="282"/>
      <c r="H81" s="282"/>
      <c r="I81" s="282"/>
      <c r="J81" s="41"/>
      <c r="K81" s="41"/>
      <c r="M81" s="45"/>
    </row>
    <row r="82" spans="1:13" ht="14.1" customHeight="1">
      <c r="A82" s="291"/>
      <c r="B82" s="292" t="s">
        <v>216</v>
      </c>
      <c r="C82" s="286" t="s">
        <v>128</v>
      </c>
      <c r="D82" s="393"/>
      <c r="E82" s="393"/>
      <c r="F82" s="127" t="s">
        <v>665</v>
      </c>
      <c r="G82" s="127" t="s">
        <v>569</v>
      </c>
      <c r="H82" s="127" t="s">
        <v>569</v>
      </c>
      <c r="I82" s="282"/>
      <c r="J82" s="41"/>
      <c r="K82" s="41"/>
      <c r="M82" s="45"/>
    </row>
    <row r="83" spans="1:13" ht="14.1" customHeight="1">
      <c r="A83" s="291"/>
      <c r="B83" s="291"/>
      <c r="C83" s="285"/>
      <c r="D83" s="282"/>
      <c r="E83" s="282"/>
      <c r="F83" s="282"/>
      <c r="G83" s="282"/>
      <c r="H83" s="282"/>
      <c r="I83" s="282"/>
      <c r="J83" s="33"/>
      <c r="K83" s="33"/>
      <c r="M83" s="12"/>
    </row>
    <row r="84" spans="1:13" ht="14.1" customHeight="1">
      <c r="A84" s="291"/>
      <c r="B84" s="143" t="s">
        <v>423</v>
      </c>
      <c r="C84" s="234" t="s">
        <v>156</v>
      </c>
      <c r="D84" s="412"/>
      <c r="E84" s="412"/>
      <c r="F84" s="412">
        <v>7343.6909030000006</v>
      </c>
      <c r="G84" s="412">
        <v>7131.9892020000007</v>
      </c>
      <c r="H84" s="208">
        <v>7131.9892020000007</v>
      </c>
      <c r="I84" s="297"/>
      <c r="J84" s="75"/>
      <c r="K84" s="75"/>
      <c r="M84" s="12"/>
    </row>
    <row r="85" spans="1:13" ht="14.1" customHeight="1">
      <c r="A85" s="291"/>
      <c r="B85" s="143" t="s">
        <v>256</v>
      </c>
      <c r="C85" s="234" t="s">
        <v>123</v>
      </c>
      <c r="D85" s="208"/>
      <c r="E85" s="208"/>
      <c r="F85" s="208">
        <v>2797.9459999999999</v>
      </c>
      <c r="G85" s="208">
        <v>2399.4459999999999</v>
      </c>
      <c r="H85" s="358">
        <v>2399.4459999999999</v>
      </c>
      <c r="I85" s="297"/>
      <c r="J85" s="75"/>
      <c r="K85" s="75"/>
      <c r="M85" s="12"/>
    </row>
    <row r="86" spans="1:13" ht="14.1" customHeight="1">
      <c r="A86" s="291"/>
      <c r="B86" s="314" t="s">
        <v>353</v>
      </c>
      <c r="C86" s="314" t="s">
        <v>11</v>
      </c>
      <c r="D86" s="281"/>
      <c r="E86" s="363"/>
      <c r="F86" s="363">
        <v>10141.636903000001</v>
      </c>
      <c r="G86" s="363">
        <v>9531.4352020000006</v>
      </c>
      <c r="H86" s="363">
        <v>9531.4352020000006</v>
      </c>
      <c r="I86" s="297"/>
      <c r="J86" s="78"/>
      <c r="K86" s="78"/>
      <c r="M86" s="12"/>
    </row>
    <row r="87" spans="1:13" ht="14.1" customHeight="1">
      <c r="A87" s="291"/>
      <c r="B87" s="291"/>
      <c r="C87" s="285"/>
      <c r="D87" s="282"/>
      <c r="E87" s="282"/>
      <c r="F87" s="282"/>
      <c r="G87" s="282"/>
      <c r="H87" s="282"/>
      <c r="I87" s="282"/>
      <c r="J87" s="33"/>
      <c r="K87" s="33"/>
      <c r="M87" s="12"/>
    </row>
    <row r="88" spans="1:13" ht="20.25">
      <c r="A88" s="291"/>
      <c r="B88" s="201" t="s">
        <v>419</v>
      </c>
      <c r="C88" s="255" t="s">
        <v>50</v>
      </c>
      <c r="D88" s="354"/>
      <c r="E88" s="354"/>
      <c r="F88" s="354"/>
      <c r="G88" s="354"/>
      <c r="H88" s="354"/>
      <c r="I88" s="282"/>
      <c r="J88" s="40"/>
      <c r="K88" s="40"/>
      <c r="M88" s="12"/>
    </row>
    <row r="89" spans="1:13" ht="14.1" customHeight="1">
      <c r="A89" s="291"/>
      <c r="B89" s="291"/>
      <c r="C89" s="285"/>
      <c r="D89" s="282"/>
      <c r="E89" s="282"/>
      <c r="F89" s="282"/>
      <c r="G89" s="282"/>
      <c r="H89" s="282"/>
      <c r="I89" s="282"/>
      <c r="J89" s="41"/>
      <c r="K89" s="41"/>
      <c r="M89" s="45"/>
    </row>
    <row r="90" spans="1:13" ht="14.1" customHeight="1">
      <c r="A90" s="291"/>
      <c r="B90" s="292" t="s">
        <v>216</v>
      </c>
      <c r="C90" s="286" t="s">
        <v>128</v>
      </c>
      <c r="D90" s="393"/>
      <c r="E90" s="393"/>
      <c r="F90" s="127" t="str">
        <f>F82</f>
        <v>31.12.2012</v>
      </c>
      <c r="G90" s="127" t="str">
        <f t="shared" ref="G90:H90" si="2">G82</f>
        <v>31.12.2011</v>
      </c>
      <c r="H90" s="127" t="str">
        <f t="shared" si="2"/>
        <v>31.12.2011</v>
      </c>
      <c r="I90" s="127"/>
      <c r="J90" s="41"/>
      <c r="K90" s="41"/>
      <c r="M90" s="45"/>
    </row>
    <row r="91" spans="1:13" ht="14.1" customHeight="1">
      <c r="A91" s="291"/>
      <c r="B91" s="291"/>
      <c r="C91" s="285"/>
      <c r="D91" s="282"/>
      <c r="E91" s="282"/>
      <c r="F91" s="282"/>
      <c r="G91" s="282"/>
      <c r="H91" s="282"/>
      <c r="I91" s="282"/>
      <c r="J91" s="33"/>
      <c r="K91" s="33"/>
      <c r="M91" s="12"/>
    </row>
    <row r="92" spans="1:13" ht="14.1" customHeight="1">
      <c r="A92" s="291"/>
      <c r="B92" s="293" t="s">
        <v>420</v>
      </c>
      <c r="C92" s="287" t="s">
        <v>84</v>
      </c>
      <c r="D92" s="283"/>
      <c r="E92" s="283"/>
      <c r="F92" s="283"/>
      <c r="G92" s="283"/>
      <c r="H92" s="283"/>
      <c r="I92" s="282"/>
      <c r="J92" s="33"/>
      <c r="K92" s="33"/>
      <c r="M92" s="12"/>
    </row>
    <row r="93" spans="1:13" ht="14.1" customHeight="1">
      <c r="A93" s="291"/>
      <c r="B93" s="143" t="s">
        <v>421</v>
      </c>
      <c r="C93" s="234" t="s">
        <v>36</v>
      </c>
      <c r="D93" s="412"/>
      <c r="E93" s="412"/>
      <c r="F93" s="412">
        <v>8.5625999999999994E-2</v>
      </c>
      <c r="G93" s="412">
        <v>8.5625999999999994E-2</v>
      </c>
      <c r="H93" s="208">
        <v>8.5625999999999994E-2</v>
      </c>
      <c r="I93" s="297"/>
      <c r="J93" s="75"/>
      <c r="K93" s="33"/>
      <c r="M93" s="12"/>
    </row>
    <row r="94" spans="1:13" ht="14.1" customHeight="1">
      <c r="A94" s="291"/>
      <c r="B94" s="144" t="s">
        <v>422</v>
      </c>
      <c r="C94" s="229" t="s">
        <v>71</v>
      </c>
      <c r="D94" s="412"/>
      <c r="E94" s="412"/>
      <c r="F94" s="412">
        <v>967.41648299999997</v>
      </c>
      <c r="G94" s="412">
        <v>745.97657800000002</v>
      </c>
      <c r="H94" s="358">
        <v>745.97657800000002</v>
      </c>
      <c r="I94" s="297"/>
      <c r="J94" s="75"/>
      <c r="K94" s="75"/>
      <c r="M94" s="12"/>
    </row>
    <row r="95" spans="1:13" ht="14.1" customHeight="1">
      <c r="A95" s="291"/>
      <c r="B95" s="291"/>
      <c r="C95" s="285"/>
      <c r="D95" s="282"/>
      <c r="E95" s="282"/>
      <c r="F95" s="282"/>
      <c r="G95" s="282"/>
      <c r="H95" s="282"/>
      <c r="I95" s="282"/>
      <c r="J95" s="33"/>
      <c r="K95" s="33"/>
      <c r="M95" s="12"/>
    </row>
    <row r="96" spans="1:13" ht="14.1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4.1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4.1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4.1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4.1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4.1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4.1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4.1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4.1" customHeight="1"/>
    <row r="105" spans="1:9" ht="14.1" customHeight="1"/>
    <row r="106" spans="1:9" ht="14.1" customHeight="1"/>
    <row r="107" spans="1:9" ht="14.1" customHeight="1"/>
    <row r="108" spans="1:9" ht="14.1" customHeight="1"/>
    <row r="109" spans="1:9" ht="14.1" customHeight="1"/>
    <row r="110" spans="1:9" ht="14.1" customHeight="1"/>
    <row r="111" spans="1:9" ht="14.1" customHeight="1"/>
    <row r="112" spans="1:9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</sheetData>
  <customSheetViews>
    <customSheetView guid="{A341D8C9-5CC0-4C53-B3E4-E55891765B05}" scale="75" showPageBreaks="1" fitToPage="1" printArea="1" hiddenColumns="1" view="pageBreakPreview">
      <pane xSplit="2" ySplit="2" topLeftCell="C72" activePane="bottomRight" state="frozen"/>
      <selection pane="bottomRight" activeCell="E91" sqref="E91"/>
      <pageMargins left="0.78740157499999996" right="0.78740157499999996" top="0.984251969" bottom="0.984251969" header="0.5" footer="0.5"/>
      <pageSetup paperSize="9" scale="55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35" orientation="landscape" verticalDpi="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18" enableFormatConditionsCalculation="0"/>
  <dimension ref="A1:Z269"/>
  <sheetViews>
    <sheetView showGridLines="0" view="pageBreakPreview" zoomScale="90" zoomScaleNormal="100" zoomScaleSheetLayoutView="90" workbookViewId="0">
      <selection activeCell="B5" sqref="B5"/>
    </sheetView>
  </sheetViews>
  <sheetFormatPr baseColWidth="10" defaultRowHeight="12.75"/>
  <cols>
    <col min="1" max="1" width="2.28515625" customWidth="1"/>
    <col min="2" max="2" width="54" bestFit="1" customWidth="1"/>
    <col min="3" max="3" width="54.42578125" customWidth="1"/>
    <col min="4" max="9" width="11.5703125" customWidth="1"/>
    <col min="10" max="23" width="11.5703125" bestFit="1" customWidth="1"/>
    <col min="24" max="26" width="11.42578125" style="10"/>
  </cols>
  <sheetData>
    <row r="1" spans="1:23">
      <c r="A1" s="291"/>
      <c r="B1" s="199"/>
      <c r="C1" s="253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</row>
    <row r="2" spans="1:23" ht="15.75">
      <c r="A2" s="291"/>
      <c r="B2" s="201" t="s">
        <v>449</v>
      </c>
      <c r="C2" s="255" t="s">
        <v>137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</row>
    <row r="3" spans="1:23">
      <c r="A3" s="291"/>
      <c r="B3" s="291"/>
      <c r="C3" s="285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</row>
    <row r="4" spans="1:23">
      <c r="A4" s="291"/>
      <c r="B4" s="291"/>
      <c r="C4" s="285"/>
      <c r="D4" s="365" t="s">
        <v>493</v>
      </c>
      <c r="E4" s="365" t="s">
        <v>490</v>
      </c>
      <c r="F4" s="365" t="s">
        <v>491</v>
      </c>
      <c r="G4" s="365" t="s">
        <v>492</v>
      </c>
      <c r="H4" s="365" t="s">
        <v>493</v>
      </c>
      <c r="I4" s="365" t="s">
        <v>490</v>
      </c>
      <c r="J4" s="365" t="s">
        <v>519</v>
      </c>
      <c r="K4" s="365" t="s">
        <v>492</v>
      </c>
      <c r="L4" s="365" t="s">
        <v>493</v>
      </c>
      <c r="M4" s="365" t="s">
        <v>490</v>
      </c>
      <c r="N4" s="365" t="s">
        <v>491</v>
      </c>
      <c r="O4" s="365" t="s">
        <v>492</v>
      </c>
      <c r="P4" s="365" t="s">
        <v>493</v>
      </c>
      <c r="Q4" s="365" t="s">
        <v>490</v>
      </c>
      <c r="R4" s="365" t="s">
        <v>491</v>
      </c>
      <c r="S4" s="365" t="s">
        <v>492</v>
      </c>
      <c r="T4" s="365" t="s">
        <v>493</v>
      </c>
      <c r="U4" s="365" t="s">
        <v>490</v>
      </c>
      <c r="V4" s="365" t="s">
        <v>491</v>
      </c>
      <c r="W4" s="365" t="s">
        <v>492</v>
      </c>
    </row>
    <row r="5" spans="1:23">
      <c r="A5" s="291"/>
      <c r="B5" s="292" t="s">
        <v>263</v>
      </c>
      <c r="C5" s="286" t="s">
        <v>128</v>
      </c>
      <c r="D5" s="126">
        <v>2012</v>
      </c>
      <c r="E5" s="126">
        <v>2012</v>
      </c>
      <c r="F5" s="126">
        <v>2012</v>
      </c>
      <c r="G5" s="126">
        <v>2012</v>
      </c>
      <c r="H5" s="126">
        <v>2011</v>
      </c>
      <c r="I5" s="126">
        <v>2011</v>
      </c>
      <c r="J5" s="126">
        <v>2011</v>
      </c>
      <c r="K5" s="126">
        <v>2011</v>
      </c>
      <c r="L5" s="126">
        <v>2010</v>
      </c>
      <c r="M5" s="126">
        <v>2010</v>
      </c>
      <c r="N5" s="126">
        <v>2010</v>
      </c>
      <c r="O5" s="126">
        <v>2010</v>
      </c>
      <c r="P5" s="126">
        <v>2009</v>
      </c>
      <c r="Q5" s="126">
        <v>2009</v>
      </c>
      <c r="R5" s="126">
        <v>2009</v>
      </c>
      <c r="S5" s="126">
        <v>2009</v>
      </c>
      <c r="T5" s="126">
        <v>2008</v>
      </c>
      <c r="U5" s="126">
        <v>2008</v>
      </c>
      <c r="V5" s="126">
        <v>2008</v>
      </c>
      <c r="W5" s="126">
        <v>2008</v>
      </c>
    </row>
    <row r="6" spans="1:23" ht="6.95" customHeight="1">
      <c r="A6" s="291"/>
      <c r="B6" s="291"/>
      <c r="C6" s="285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</row>
    <row r="7" spans="1:23" ht="14.1" customHeight="1">
      <c r="A7" s="291"/>
      <c r="B7" s="103" t="s">
        <v>303</v>
      </c>
      <c r="C7" s="225" t="s">
        <v>32</v>
      </c>
      <c r="D7" s="357">
        <v>4418.2197910000004</v>
      </c>
      <c r="E7" s="357">
        <v>4571.6715400000003</v>
      </c>
      <c r="F7" s="357">
        <v>4453.9236380000002</v>
      </c>
      <c r="G7" s="357">
        <v>4353.506187</v>
      </c>
      <c r="H7" s="357">
        <v>4371.6414409999998</v>
      </c>
      <c r="I7" s="357">
        <v>4537.8340989999997</v>
      </c>
      <c r="J7" s="357">
        <v>4414.0006130000002</v>
      </c>
      <c r="K7" s="357">
        <v>4224.6379999999999</v>
      </c>
      <c r="L7" s="357">
        <v>4426.7900000000009</v>
      </c>
      <c r="M7" s="357">
        <v>4535.8670000000002</v>
      </c>
      <c r="N7" s="357">
        <v>4289.4210000000003</v>
      </c>
      <c r="O7" s="357">
        <v>3811.2130000000002</v>
      </c>
      <c r="P7" s="357">
        <v>3925.4610000000011</v>
      </c>
      <c r="Q7" s="357">
        <v>4022.5549999999994</v>
      </c>
      <c r="R7" s="357">
        <v>3923.2289999999998</v>
      </c>
      <c r="S7" s="357">
        <v>3789.1770000000001</v>
      </c>
      <c r="T7" s="357">
        <v>3935.7489999999998</v>
      </c>
      <c r="U7" s="357">
        <v>4021.6529999999993</v>
      </c>
      <c r="V7" s="357">
        <v>3887.8670000000002</v>
      </c>
      <c r="W7" s="357">
        <v>3636.6019999999999</v>
      </c>
    </row>
    <row r="8" spans="1:23" ht="14.1" customHeight="1">
      <c r="A8" s="291"/>
      <c r="B8" s="100" t="s">
        <v>277</v>
      </c>
      <c r="C8" s="227" t="s">
        <v>89</v>
      </c>
      <c r="D8" s="358">
        <v>479.46203499999956</v>
      </c>
      <c r="E8" s="358">
        <v>419.29493699999966</v>
      </c>
      <c r="F8" s="358">
        <v>382.96605799999998</v>
      </c>
      <c r="G8" s="358">
        <v>438.67815599999994</v>
      </c>
      <c r="H8" s="358">
        <v>399.31600400000025</v>
      </c>
      <c r="I8" s="358">
        <v>418.66607199999999</v>
      </c>
      <c r="J8" s="358">
        <v>523.45727799999986</v>
      </c>
      <c r="K8" s="358">
        <v>491.96399999999994</v>
      </c>
      <c r="L8" s="358">
        <v>455.78099999999995</v>
      </c>
      <c r="M8" s="358">
        <v>426.47000000000025</v>
      </c>
      <c r="N8" s="358">
        <v>462.51699999999983</v>
      </c>
      <c r="O8" s="358">
        <v>382.71199999999999</v>
      </c>
      <c r="P8" s="358">
        <v>303.73499999999967</v>
      </c>
      <c r="Q8" s="358">
        <v>222.15900000000056</v>
      </c>
      <c r="R8" s="358">
        <v>239.68600000000015</v>
      </c>
      <c r="S8" s="358">
        <v>244.70600000000013</v>
      </c>
      <c r="T8" s="358">
        <v>298.92300000000068</v>
      </c>
      <c r="U8" s="358">
        <v>247.22299999999996</v>
      </c>
      <c r="V8" s="358">
        <v>235.97900000000027</v>
      </c>
      <c r="W8" s="358">
        <v>207.4109999999996</v>
      </c>
    </row>
    <row r="9" spans="1:23" ht="14.1" customHeight="1">
      <c r="A9" s="291"/>
      <c r="B9" s="277" t="s">
        <v>305</v>
      </c>
      <c r="C9" s="277" t="s">
        <v>72</v>
      </c>
      <c r="D9" s="363">
        <v>4897.681826</v>
      </c>
      <c r="E9" s="363">
        <v>4990.9664769999999</v>
      </c>
      <c r="F9" s="363">
        <v>4836.8896960000002</v>
      </c>
      <c r="G9" s="363">
        <v>4792.1843429999999</v>
      </c>
      <c r="H9" s="363">
        <v>4770.957445</v>
      </c>
      <c r="I9" s="363">
        <v>4956.5001709999997</v>
      </c>
      <c r="J9" s="363">
        <v>4937.457891</v>
      </c>
      <c r="K9" s="363">
        <v>4716.6019999999999</v>
      </c>
      <c r="L9" s="363">
        <v>4882.5710000000008</v>
      </c>
      <c r="M9" s="363">
        <v>4962.3370000000004</v>
      </c>
      <c r="N9" s="363">
        <v>4751.9380000000001</v>
      </c>
      <c r="O9" s="363">
        <v>4193.9250000000002</v>
      </c>
      <c r="P9" s="363">
        <v>4229.1960000000008</v>
      </c>
      <c r="Q9" s="363">
        <v>4244.7139999999999</v>
      </c>
      <c r="R9" s="363">
        <v>4162.915</v>
      </c>
      <c r="S9" s="363">
        <v>4033.8830000000003</v>
      </c>
      <c r="T9" s="363">
        <v>4234.6720000000005</v>
      </c>
      <c r="U9" s="363">
        <v>4268.8759999999993</v>
      </c>
      <c r="V9" s="363">
        <v>4123.8460000000005</v>
      </c>
      <c r="W9" s="363">
        <v>3844.0129999999995</v>
      </c>
    </row>
    <row r="10" spans="1:23" ht="6.75" customHeight="1">
      <c r="A10" s="291"/>
      <c r="B10" s="100"/>
      <c r="C10" s="227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</row>
    <row r="11" spans="1:23" ht="14.1" customHeight="1">
      <c r="A11" s="291"/>
      <c r="B11" s="364" t="s">
        <v>312</v>
      </c>
      <c r="C11" s="364" t="s">
        <v>79</v>
      </c>
      <c r="D11" s="363">
        <v>780.54026599999997</v>
      </c>
      <c r="E11" s="363">
        <v>851.615993</v>
      </c>
      <c r="F11" s="363">
        <v>503.14772299999998</v>
      </c>
      <c r="G11" s="363">
        <v>920.52360999999996</v>
      </c>
      <c r="H11" s="363">
        <v>691.68698099999995</v>
      </c>
      <c r="I11" s="363">
        <v>240.92790299999999</v>
      </c>
      <c r="J11" s="363">
        <v>652.39689899999996</v>
      </c>
      <c r="K11" s="363">
        <v>790.56700000000001</v>
      </c>
      <c r="L11" s="363">
        <v>803.01199999999994</v>
      </c>
      <c r="M11" s="363">
        <v>803.92499999999995</v>
      </c>
      <c r="N11" s="363">
        <v>294.88200000000006</v>
      </c>
      <c r="O11" s="363">
        <v>846.39299999999992</v>
      </c>
      <c r="P11" s="363">
        <v>648.63700000000006</v>
      </c>
      <c r="Q11" s="363">
        <v>1060.1220000000001</v>
      </c>
      <c r="R11" s="363">
        <v>798.23399999999992</v>
      </c>
      <c r="S11" s="363">
        <v>280.964</v>
      </c>
      <c r="T11" s="363">
        <v>-751.56899999999985</v>
      </c>
      <c r="U11" s="363">
        <v>925.32999999999993</v>
      </c>
      <c r="V11" s="363">
        <v>66.287000000000006</v>
      </c>
      <c r="W11" s="363">
        <v>-498.72700000000015</v>
      </c>
    </row>
    <row r="12" spans="1:23" ht="6" customHeight="1">
      <c r="A12" s="291"/>
      <c r="B12" s="144"/>
      <c r="C12" s="229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spans="1:23" ht="14.1" customHeight="1">
      <c r="A13" s="291"/>
      <c r="B13" s="364" t="s">
        <v>313</v>
      </c>
      <c r="C13" s="364" t="s">
        <v>181</v>
      </c>
      <c r="D13" s="363">
        <v>5678.222092</v>
      </c>
      <c r="E13" s="363">
        <v>5842.5824700000003</v>
      </c>
      <c r="F13" s="363">
        <v>5340.0374190000002</v>
      </c>
      <c r="G13" s="363">
        <v>5712.7079530000001</v>
      </c>
      <c r="H13" s="363">
        <v>5462.6444259999998</v>
      </c>
      <c r="I13" s="363">
        <v>5197.4280739999995</v>
      </c>
      <c r="J13" s="363">
        <v>5589.8547900000003</v>
      </c>
      <c r="K13" s="363">
        <v>5507.1689999999999</v>
      </c>
      <c r="L13" s="363">
        <v>5685.5830000000005</v>
      </c>
      <c r="M13" s="363">
        <v>5766.2620000000006</v>
      </c>
      <c r="N13" s="363">
        <v>5046.82</v>
      </c>
      <c r="O13" s="363">
        <v>5040.3180000000002</v>
      </c>
      <c r="P13" s="363">
        <v>4877.8330000000005</v>
      </c>
      <c r="Q13" s="363">
        <v>5304.8360000000002</v>
      </c>
      <c r="R13" s="363">
        <v>4961.1489999999994</v>
      </c>
      <c r="S13" s="363">
        <v>4314.8470000000007</v>
      </c>
      <c r="T13" s="363">
        <v>3483.1030000000005</v>
      </c>
      <c r="U13" s="363">
        <v>5194.2059999999992</v>
      </c>
      <c r="V13" s="363">
        <v>4190.1330000000007</v>
      </c>
      <c r="W13" s="363">
        <v>3345.2859999999991</v>
      </c>
    </row>
    <row r="14" spans="1:23" ht="6.95" customHeight="1">
      <c r="A14" s="291"/>
      <c r="B14" s="294"/>
      <c r="C14" s="290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</row>
    <row r="15" spans="1:23" ht="14.1" customHeight="1">
      <c r="A15" s="291"/>
      <c r="B15" s="351" t="s">
        <v>315</v>
      </c>
      <c r="C15" s="226" t="s">
        <v>113</v>
      </c>
      <c r="D15" s="357">
        <v>-3108.4771679999999</v>
      </c>
      <c r="E15" s="357">
        <v>-3116.619917</v>
      </c>
      <c r="F15" s="357">
        <v>-3050.4263249999999</v>
      </c>
      <c r="G15" s="357">
        <v>-3162.205825</v>
      </c>
      <c r="H15" s="358">
        <v>-3457.2379550000001</v>
      </c>
      <c r="I15" s="358">
        <v>-3278.5088019999998</v>
      </c>
      <c r="J15" s="358">
        <v>-3059.465827</v>
      </c>
      <c r="K15" s="358">
        <v>-3454.0720000000001</v>
      </c>
      <c r="L15" s="358">
        <v>-3383.2440000000006</v>
      </c>
      <c r="M15" s="358">
        <v>-3260.0159999999996</v>
      </c>
      <c r="N15" s="358">
        <v>-3269.2570000000001</v>
      </c>
      <c r="O15" s="358">
        <v>-3544.1179999999999</v>
      </c>
      <c r="P15" s="358">
        <v>-3025.2559999999994</v>
      </c>
      <c r="Q15" s="358">
        <v>-3111.3020000000006</v>
      </c>
      <c r="R15" s="358">
        <v>-2919.5390000000002</v>
      </c>
      <c r="S15" s="358">
        <v>-3014.913</v>
      </c>
      <c r="T15" s="358">
        <v>-3060.5789999999997</v>
      </c>
      <c r="U15" s="358">
        <v>-3054.9949999999999</v>
      </c>
      <c r="V15" s="358">
        <v>-2971.4230000000002</v>
      </c>
      <c r="W15" s="358">
        <v>-2896.7689999999998</v>
      </c>
    </row>
    <row r="16" spans="1:23" ht="14.1" customHeight="1">
      <c r="A16" s="291"/>
      <c r="B16" s="103" t="s">
        <v>450</v>
      </c>
      <c r="C16" s="225" t="s">
        <v>183</v>
      </c>
      <c r="D16" s="357">
        <v>-321.57600000000002</v>
      </c>
      <c r="E16" s="357">
        <v>-294.28600000000006</v>
      </c>
      <c r="F16" s="357">
        <v>-234.10500000000002</v>
      </c>
      <c r="G16" s="357">
        <v>-300.03999999999996</v>
      </c>
      <c r="H16" s="358">
        <v>-277.4989999999998</v>
      </c>
      <c r="I16" s="358">
        <v>-254.76200000000017</v>
      </c>
      <c r="J16" s="358">
        <v>-239.1239999999998</v>
      </c>
      <c r="K16" s="358">
        <v>-216.56099999999969</v>
      </c>
      <c r="L16" s="358">
        <v>-191.9350000000004</v>
      </c>
      <c r="M16" s="358">
        <v>-187.01200000000017</v>
      </c>
      <c r="N16" s="358">
        <v>-215.39400000000023</v>
      </c>
      <c r="O16" s="358">
        <v>-148.66300000000001</v>
      </c>
      <c r="P16" s="358">
        <v>-123.7470000000003</v>
      </c>
      <c r="Q16" s="358">
        <v>-81.412000000000262</v>
      </c>
      <c r="R16" s="358">
        <v>-86.117000000000189</v>
      </c>
      <c r="S16" s="358">
        <v>-99.067000000000007</v>
      </c>
      <c r="T16" s="358">
        <v>-119.44299999999976</v>
      </c>
      <c r="U16" s="358">
        <v>-105.83100000000013</v>
      </c>
      <c r="V16" s="358">
        <v>-94.463999999999942</v>
      </c>
      <c r="W16" s="358">
        <v>-73.592999999999847</v>
      </c>
    </row>
    <row r="17" spans="1:23">
      <c r="A17" s="291"/>
      <c r="B17" s="190" t="s">
        <v>451</v>
      </c>
      <c r="C17" s="190" t="s">
        <v>182</v>
      </c>
      <c r="D17" s="363">
        <v>-3430.0531679999999</v>
      </c>
      <c r="E17" s="363">
        <v>-3410.905917</v>
      </c>
      <c r="F17" s="363">
        <v>-3284.5313249999999</v>
      </c>
      <c r="G17" s="363">
        <v>-3462.245825</v>
      </c>
      <c r="H17" s="363">
        <v>-3734.7369549999999</v>
      </c>
      <c r="I17" s="363">
        <v>-3533.270802</v>
      </c>
      <c r="J17" s="363">
        <v>-3298.5898269999998</v>
      </c>
      <c r="K17" s="363">
        <v>-3670.6329999999998</v>
      </c>
      <c r="L17" s="363">
        <v>-3575.179000000001</v>
      </c>
      <c r="M17" s="363">
        <v>-3447.0279999999998</v>
      </c>
      <c r="N17" s="363">
        <v>-3484.6510000000003</v>
      </c>
      <c r="O17" s="363">
        <v>-3692.7809999999999</v>
      </c>
      <c r="P17" s="363">
        <v>-3149.0029999999997</v>
      </c>
      <c r="Q17" s="363">
        <v>-3192.7140000000009</v>
      </c>
      <c r="R17" s="363">
        <v>-3005.6560000000004</v>
      </c>
      <c r="S17" s="363">
        <v>-3113.98</v>
      </c>
      <c r="T17" s="363">
        <v>-3180.0219999999995</v>
      </c>
      <c r="U17" s="363">
        <v>-3160.826</v>
      </c>
      <c r="V17" s="363">
        <v>-3065.8870000000002</v>
      </c>
      <c r="W17" s="363">
        <v>-2970.3619999999996</v>
      </c>
    </row>
    <row r="18" spans="1:23" ht="6.75" customHeight="1">
      <c r="A18" s="291"/>
      <c r="B18" s="291"/>
      <c r="C18" s="285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</row>
    <row r="19" spans="1:23" ht="14.1" customHeight="1">
      <c r="A19" s="291"/>
      <c r="B19" s="103" t="s">
        <v>317</v>
      </c>
      <c r="C19" s="225" t="s">
        <v>111</v>
      </c>
      <c r="D19" s="357">
        <v>-707.04045099999996</v>
      </c>
      <c r="E19" s="357">
        <v>-674.72044600000004</v>
      </c>
      <c r="F19" s="357">
        <v>-684.98741600000005</v>
      </c>
      <c r="G19" s="357">
        <v>-685.07844799999998</v>
      </c>
      <c r="H19" s="358">
        <v>-728.397063</v>
      </c>
      <c r="I19" s="358">
        <v>-689.079745</v>
      </c>
      <c r="J19" s="358">
        <v>-739.56279099999995</v>
      </c>
      <c r="K19" s="358">
        <v>-720.82600000000002</v>
      </c>
      <c r="L19" s="358">
        <v>-728.66600000000017</v>
      </c>
      <c r="M19" s="358">
        <v>-714.36399999999981</v>
      </c>
      <c r="N19" s="358">
        <v>-731.54300000000001</v>
      </c>
      <c r="O19" s="358">
        <v>-635.80399999999997</v>
      </c>
      <c r="P19" s="358">
        <v>-757.77800000000002</v>
      </c>
      <c r="Q19" s="358">
        <v>-652.28700000000003</v>
      </c>
      <c r="R19" s="358">
        <v>-684.60599999999999</v>
      </c>
      <c r="S19" s="358">
        <v>-676.85599999999999</v>
      </c>
      <c r="T19" s="358">
        <v>-709.95800000000008</v>
      </c>
      <c r="U19" s="358">
        <v>-621.11300000000006</v>
      </c>
      <c r="V19" s="358">
        <v>-646.50099999999998</v>
      </c>
      <c r="W19" s="358">
        <v>-660.70100000000002</v>
      </c>
    </row>
    <row r="20" spans="1:23" ht="14.1" customHeight="1">
      <c r="A20" s="291"/>
      <c r="B20" s="143" t="s">
        <v>320</v>
      </c>
      <c r="C20" s="234" t="s">
        <v>155</v>
      </c>
      <c r="D20" s="357">
        <v>-159.87456800000007</v>
      </c>
      <c r="E20" s="357">
        <v>-150.09986499999991</v>
      </c>
      <c r="F20" s="357">
        <v>-152.57984399999998</v>
      </c>
      <c r="G20" s="357">
        <v>-137.89250800000002</v>
      </c>
      <c r="H20" s="358">
        <v>-185.15355299999999</v>
      </c>
      <c r="I20" s="358">
        <v>-201.93213300000002</v>
      </c>
      <c r="J20" s="358">
        <v>-306.81235400000003</v>
      </c>
      <c r="K20" s="358">
        <v>-300.69199999999989</v>
      </c>
      <c r="L20" s="358">
        <v>-313.6880000000001</v>
      </c>
      <c r="M20" s="358">
        <v>-292.92700000000013</v>
      </c>
      <c r="N20" s="358">
        <v>-300.89199999999994</v>
      </c>
      <c r="O20" s="358">
        <v>-367.45299999999997</v>
      </c>
      <c r="P20" s="358">
        <v>-387.18599999999992</v>
      </c>
      <c r="Q20" s="358">
        <v>-215.53700000000003</v>
      </c>
      <c r="R20" s="358">
        <v>-228.81200000000013</v>
      </c>
      <c r="S20" s="358">
        <v>-227.70600000000002</v>
      </c>
      <c r="T20" s="358">
        <v>-246.47100000000012</v>
      </c>
      <c r="U20" s="358">
        <v>-212.98900000000003</v>
      </c>
      <c r="V20" s="358">
        <v>-219.17899999999997</v>
      </c>
      <c r="W20" s="358">
        <v>-211.47800000000018</v>
      </c>
    </row>
    <row r="21" spans="1:23" ht="14.1" customHeight="1">
      <c r="A21" s="291"/>
      <c r="B21" s="364" t="s">
        <v>322</v>
      </c>
      <c r="C21" s="364" t="s">
        <v>115</v>
      </c>
      <c r="D21" s="363">
        <v>-866.91501900000003</v>
      </c>
      <c r="E21" s="363">
        <v>-824.82031099999995</v>
      </c>
      <c r="F21" s="363">
        <v>-837.56726000000003</v>
      </c>
      <c r="G21" s="363">
        <v>-822.970956</v>
      </c>
      <c r="H21" s="363">
        <v>-913.55061599999999</v>
      </c>
      <c r="I21" s="363">
        <v>-891.01187800000002</v>
      </c>
      <c r="J21" s="363">
        <v>-1046.375145</v>
      </c>
      <c r="K21" s="363">
        <v>-1021.5179999999999</v>
      </c>
      <c r="L21" s="363">
        <v>-1042.3540000000003</v>
      </c>
      <c r="M21" s="363">
        <v>-1007.2909999999999</v>
      </c>
      <c r="N21" s="363">
        <v>-1032.4349999999999</v>
      </c>
      <c r="O21" s="363">
        <v>-1003.2569999999999</v>
      </c>
      <c r="P21" s="363">
        <v>-1144.9639999999999</v>
      </c>
      <c r="Q21" s="363">
        <v>-867.82400000000007</v>
      </c>
      <c r="R21" s="363">
        <v>-913.41800000000012</v>
      </c>
      <c r="S21" s="363">
        <v>-904.56200000000001</v>
      </c>
      <c r="T21" s="363">
        <v>-956.4290000000002</v>
      </c>
      <c r="U21" s="363">
        <v>-834.10200000000009</v>
      </c>
      <c r="V21" s="363">
        <v>-865.68</v>
      </c>
      <c r="W21" s="363">
        <v>-872.1790000000002</v>
      </c>
    </row>
    <row r="22" spans="1:23" ht="6.95" customHeight="1">
      <c r="A22" s="291"/>
      <c r="B22" s="294"/>
      <c r="C22" s="290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</row>
    <row r="23" spans="1:23" ht="14.1" customHeight="1">
      <c r="A23" s="291"/>
      <c r="B23" s="364" t="s">
        <v>323</v>
      </c>
      <c r="C23" s="364" t="s">
        <v>124</v>
      </c>
      <c r="D23" s="363">
        <v>-4296.9681870000004</v>
      </c>
      <c r="E23" s="363">
        <v>-4235.7262279999995</v>
      </c>
      <c r="F23" s="363">
        <v>-4122.0985849999997</v>
      </c>
      <c r="G23" s="363">
        <v>-4285.2167810000001</v>
      </c>
      <c r="H23" s="363">
        <v>-4648.2875709999998</v>
      </c>
      <c r="I23" s="363">
        <v>-4424.2826800000003</v>
      </c>
      <c r="J23" s="363">
        <v>-4344.9649719999998</v>
      </c>
      <c r="K23" s="363">
        <v>-4692.1509999999998</v>
      </c>
      <c r="L23" s="363">
        <v>-4617.5330000000013</v>
      </c>
      <c r="M23" s="363">
        <v>-4454.3189999999995</v>
      </c>
      <c r="N23" s="363">
        <v>-4517.0860000000002</v>
      </c>
      <c r="O23" s="363">
        <v>-4696.0379999999996</v>
      </c>
      <c r="P23" s="363">
        <v>-4293.9669999999996</v>
      </c>
      <c r="Q23" s="363">
        <v>-4060.5380000000009</v>
      </c>
      <c r="R23" s="363">
        <v>-3919.0740000000005</v>
      </c>
      <c r="S23" s="363">
        <v>-4018.5419999999999</v>
      </c>
      <c r="T23" s="363">
        <v>-4136.451</v>
      </c>
      <c r="U23" s="363">
        <v>-3994.9279999999999</v>
      </c>
      <c r="V23" s="363">
        <v>-3931.567</v>
      </c>
      <c r="W23" s="363">
        <v>-3842.5409999999997</v>
      </c>
    </row>
    <row r="24" spans="1:23" ht="6.75" customHeight="1">
      <c r="A24" s="291"/>
      <c r="B24" s="143"/>
      <c r="C24" s="234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spans="1:23" ht="14.1" customHeight="1">
      <c r="A25" s="291"/>
      <c r="B25" s="364" t="s">
        <v>259</v>
      </c>
      <c r="C25" s="364" t="s">
        <v>85</v>
      </c>
      <c r="D25" s="363">
        <v>1381.2539049999996</v>
      </c>
      <c r="E25" s="363">
        <v>1606.8562420000007</v>
      </c>
      <c r="F25" s="363">
        <v>1217.9388340000005</v>
      </c>
      <c r="G25" s="363">
        <v>1427.491172</v>
      </c>
      <c r="H25" s="363">
        <v>814.356855</v>
      </c>
      <c r="I25" s="363">
        <v>773.14539399999921</v>
      </c>
      <c r="J25" s="363">
        <v>1244.8898180000006</v>
      </c>
      <c r="K25" s="363">
        <v>815.01800000000003</v>
      </c>
      <c r="L25" s="363">
        <v>1068.0499999999993</v>
      </c>
      <c r="M25" s="363">
        <v>1311.9430000000011</v>
      </c>
      <c r="N25" s="363">
        <v>529.73399999999947</v>
      </c>
      <c r="O25" s="363">
        <v>344.28000000000065</v>
      </c>
      <c r="P25" s="363">
        <v>583.86600000000089</v>
      </c>
      <c r="Q25" s="363">
        <v>1244.2979999999993</v>
      </c>
      <c r="R25" s="363">
        <v>1042.0749999999989</v>
      </c>
      <c r="S25" s="363">
        <v>296.30500000000075</v>
      </c>
      <c r="T25" s="363">
        <v>-653.3479999999995</v>
      </c>
      <c r="U25" s="363">
        <v>1199.2779999999993</v>
      </c>
      <c r="V25" s="363">
        <v>258.56600000000071</v>
      </c>
      <c r="W25" s="363">
        <v>-497.25500000000056</v>
      </c>
    </row>
    <row r="26" spans="1:23" ht="6.95" customHeight="1">
      <c r="A26" s="291"/>
      <c r="B26" s="291"/>
      <c r="C26" s="285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</row>
    <row r="27" spans="1:23" ht="14.1" customHeight="1">
      <c r="A27" s="291"/>
      <c r="B27" s="277" t="s">
        <v>273</v>
      </c>
      <c r="C27" s="277" t="s">
        <v>178</v>
      </c>
      <c r="D27" s="363">
        <v>602.702179</v>
      </c>
      <c r="E27" s="363">
        <v>780.33117700000003</v>
      </c>
      <c r="F27" s="363">
        <v>718.50989700000002</v>
      </c>
      <c r="G27" s="363">
        <v>506.22191600000002</v>
      </c>
      <c r="H27" s="363">
        <v>186.00642400000001</v>
      </c>
      <c r="I27" s="363">
        <v>570.24556199999995</v>
      </c>
      <c r="J27" s="363">
        <v>614.971993</v>
      </c>
      <c r="K27" s="363">
        <v>49.739999999999895</v>
      </c>
      <c r="L27" s="363">
        <v>314.88000000000193</v>
      </c>
      <c r="M27" s="363">
        <v>561.48800000000051</v>
      </c>
      <c r="N27" s="363">
        <v>288.62100000000032</v>
      </c>
      <c r="O27" s="363">
        <v>-368.70899999999983</v>
      </c>
      <c r="P27" s="363">
        <v>142.42800000000099</v>
      </c>
      <c r="Q27" s="363">
        <v>258.96399999999994</v>
      </c>
      <c r="R27" s="363">
        <v>319.08499999999998</v>
      </c>
      <c r="S27" s="363">
        <v>97.407999999999674</v>
      </c>
      <c r="T27" s="363">
        <v>165.19754747599927</v>
      </c>
      <c r="U27" s="363">
        <v>345.66692549500272</v>
      </c>
      <c r="V27" s="363">
        <v>269.83917170499922</v>
      </c>
      <c r="W27" s="363">
        <v>79.136902800000371</v>
      </c>
    </row>
    <row r="28" spans="1:23" ht="14.1" customHeight="1">
      <c r="A28" s="291"/>
      <c r="B28" s="291"/>
      <c r="C28" s="285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</row>
    <row r="29" spans="1:23" ht="14.1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s="10" customFormat="1" ht="14.1" customHeight="1"/>
    <row r="31" spans="1:23" s="10" customFormat="1" ht="14.1" customHeight="1"/>
    <row r="32" spans="1:23" s="10" customFormat="1" ht="14.1" customHeight="1"/>
    <row r="33" s="10" customFormat="1" ht="14.1" customHeight="1"/>
    <row r="34" s="10" customFormat="1" ht="14.1" customHeight="1"/>
    <row r="35" s="10" customFormat="1" ht="14.1" customHeight="1"/>
    <row r="36" s="10" customFormat="1" ht="14.1" customHeight="1"/>
    <row r="37" s="10" customFormat="1" ht="14.1" customHeight="1"/>
    <row r="38" s="10" customFormat="1" ht="14.1" customHeight="1"/>
    <row r="39" s="10" customFormat="1" ht="14.1" customHeight="1"/>
    <row r="40" s="10" customFormat="1" ht="14.1" customHeight="1"/>
    <row r="41" s="10" customFormat="1" ht="14.1" customHeight="1"/>
    <row r="42" s="10" customFormat="1" ht="14.1" customHeight="1"/>
    <row r="43" s="10" customFormat="1" ht="14.1" customHeight="1"/>
    <row r="44" s="10" customFormat="1" ht="14.1" customHeight="1"/>
    <row r="45" s="10" customFormat="1" ht="14.1" customHeight="1"/>
    <row r="46" s="10" customFormat="1" ht="14.1" customHeight="1"/>
    <row r="47" s="10" customFormat="1" ht="14.1" customHeight="1"/>
    <row r="48" s="10" customFormat="1" ht="14.1" customHeight="1"/>
    <row r="49" s="10" customFormat="1" ht="14.1" customHeight="1"/>
    <row r="50" s="10" customFormat="1" ht="14.1" customHeight="1"/>
    <row r="51" s="10" customFormat="1" ht="14.1" customHeight="1"/>
    <row r="52" s="10" customFormat="1" ht="14.1" customHeight="1"/>
    <row r="53" s="10" customFormat="1" ht="14.1" customHeight="1"/>
    <row r="54" s="10" customFormat="1" ht="14.1" customHeight="1"/>
    <row r="55" s="10" customFormat="1" ht="14.1" customHeight="1"/>
    <row r="56" s="10" customFormat="1" ht="14.1" customHeight="1"/>
    <row r="57" s="10" customFormat="1" ht="14.1" customHeight="1"/>
    <row r="58" s="10" customFormat="1" ht="14.1" customHeight="1"/>
    <row r="59" s="10" customFormat="1" ht="14.1" customHeight="1"/>
    <row r="60" s="10" customFormat="1" ht="14.1" customHeight="1"/>
    <row r="61" s="10" customFormat="1" ht="14.1" customHeight="1"/>
    <row r="62" s="10" customFormat="1" ht="14.1" customHeight="1"/>
    <row r="63" s="10" customFormat="1" ht="14.1" customHeight="1"/>
    <row r="64" s="10" customFormat="1" ht="14.1" customHeight="1"/>
    <row r="65" s="10" customFormat="1" ht="14.1" customHeight="1"/>
    <row r="66" s="10" customFormat="1" ht="14.1" customHeight="1"/>
    <row r="67" s="10" customFormat="1" ht="14.1" customHeight="1"/>
    <row r="68" s="10" customFormat="1" ht="14.1" customHeight="1"/>
    <row r="69" s="10" customFormat="1" ht="14.1" customHeight="1"/>
    <row r="70" s="10" customFormat="1" ht="14.1" customHeight="1"/>
    <row r="71" s="10" customFormat="1" ht="14.1" customHeight="1"/>
    <row r="72" s="10" customFormat="1" ht="14.1" customHeight="1"/>
    <row r="73" s="10" customFormat="1" ht="14.1" customHeight="1"/>
    <row r="74" s="10" customFormat="1" ht="14.1" customHeight="1"/>
    <row r="75" s="10" customFormat="1" ht="14.1" customHeight="1"/>
    <row r="76" s="10" customFormat="1" ht="14.1" customHeight="1"/>
    <row r="77" s="10" customFormat="1" ht="14.1" customHeight="1"/>
    <row r="78" s="10" customFormat="1" ht="14.1" customHeight="1"/>
    <row r="79" s="10" customFormat="1" ht="14.1" customHeight="1"/>
    <row r="80" s="10" customFormat="1" ht="14.1" customHeight="1"/>
    <row r="81" s="10" customFormat="1" ht="14.1" customHeight="1"/>
    <row r="82" s="10" customFormat="1" ht="14.1" customHeight="1"/>
    <row r="83" s="10" customFormat="1" ht="14.1" customHeight="1"/>
    <row r="84" s="10" customFormat="1" ht="14.1" customHeight="1"/>
    <row r="85" s="10" customFormat="1" ht="14.1" customHeight="1"/>
    <row r="86" s="10" customFormat="1" ht="14.1" customHeight="1"/>
    <row r="87" s="10" customFormat="1" ht="14.1" customHeight="1"/>
    <row r="88" s="10" customFormat="1" ht="14.1" customHeight="1"/>
    <row r="89" s="10" customFormat="1" ht="14.1" customHeight="1"/>
    <row r="90" s="10" customFormat="1" ht="14.1" customHeight="1"/>
    <row r="91" s="10" customFormat="1" ht="14.1" customHeight="1"/>
    <row r="92" s="10" customFormat="1" ht="14.1" customHeight="1"/>
    <row r="93" s="10" customFormat="1" ht="14.1" customHeight="1"/>
    <row r="94" s="10" customFormat="1" ht="14.1" customHeight="1"/>
    <row r="95" s="10" customFormat="1" ht="14.1" customHeight="1"/>
    <row r="96" s="10" customFormat="1" ht="14.1" customHeight="1"/>
    <row r="97" s="10" customFormat="1" ht="14.1" customHeight="1"/>
    <row r="98" s="10" customFormat="1" ht="14.1" customHeight="1"/>
    <row r="99" s="10" customFormat="1" ht="14.1" customHeight="1"/>
    <row r="100" s="10" customFormat="1" ht="14.1" customHeight="1"/>
    <row r="101" s="10" customFormat="1" ht="14.1" customHeight="1"/>
    <row r="102" s="10" customFormat="1" ht="14.1" customHeight="1"/>
    <row r="103" s="10" customFormat="1" ht="14.1" customHeight="1"/>
    <row r="104" s="10" customFormat="1" ht="14.1" customHeight="1"/>
    <row r="105" s="10" customFormat="1" ht="14.1" customHeight="1"/>
    <row r="106" s="10" customFormat="1" ht="14.1" customHeight="1"/>
    <row r="107" s="10" customFormat="1" ht="14.1" customHeight="1"/>
    <row r="108" s="10" customFormat="1" ht="14.1" customHeight="1"/>
    <row r="109" s="10" customFormat="1" ht="14.1" customHeight="1"/>
    <row r="110" s="10" customFormat="1" ht="14.1" customHeight="1"/>
    <row r="111" s="10" customFormat="1" ht="14.1" customHeight="1"/>
    <row r="112" s="10" customFormat="1" ht="14.1" customHeight="1"/>
    <row r="113" s="10" customFormat="1" ht="14.1" customHeight="1"/>
    <row r="114" s="10" customFormat="1" ht="14.1" customHeight="1"/>
    <row r="115" s="10" customFormat="1" ht="14.1" customHeight="1"/>
    <row r="116" s="10" customFormat="1" ht="14.1" customHeight="1"/>
    <row r="117" s="10" customFormat="1" ht="14.1" customHeight="1"/>
    <row r="118" s="10" customFormat="1" ht="14.1" customHeight="1"/>
    <row r="119" s="10" customFormat="1" ht="14.1" customHeight="1"/>
    <row r="120" s="10" customFormat="1" ht="14.1" customHeight="1"/>
    <row r="121" s="10" customFormat="1" ht="14.1" customHeight="1"/>
    <row r="122" s="10" customFormat="1" ht="14.1" customHeight="1"/>
    <row r="123" s="10" customFormat="1" ht="14.1" customHeight="1"/>
    <row r="124" s="10" customFormat="1" ht="14.1" customHeight="1"/>
    <row r="125" s="10" customFormat="1" ht="14.1" customHeight="1"/>
    <row r="126" s="10" customFormat="1" ht="14.1" customHeight="1"/>
    <row r="127" s="10" customFormat="1" ht="14.1" customHeight="1"/>
    <row r="128" s="10" customFormat="1" ht="14.1" customHeight="1"/>
    <row r="129" s="10" customFormat="1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</sheetData>
  <customSheetViews>
    <customSheetView guid="{A341D8C9-5CC0-4C53-B3E4-E55891765B05}" scale="80" showPageBreaks="1" printArea="1" view="pageBreakPreview">
      <selection activeCell="C46" sqref="C46"/>
      <pageMargins left="0.78740157499999996" right="0.78740157499999996" top="0.984251969" bottom="0.984251969" header="0.5" footer="0.5"/>
      <pageSetup paperSize="9" scale="51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51" orientation="landscape" verticalDpi="0" r:id="rId2"/>
  <headerFooter alignWithMargins="0"/>
  <colBreaks count="1" manualBreakCount="1">
    <brk id="13" max="2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16" enableFormatConditionsCalculation="0"/>
  <dimension ref="A1:O342"/>
  <sheetViews>
    <sheetView showGridLines="0" view="pageBreakPreview" zoomScale="80" zoomScaleNormal="80" zoomScaleSheetLayoutView="80" workbookViewId="0">
      <pane xSplit="4" ySplit="5" topLeftCell="E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RowHeight="12.75"/>
  <cols>
    <col min="1" max="1" width="2.28515625" customWidth="1"/>
    <col min="2" max="2" width="56.28515625" customWidth="1"/>
    <col min="3" max="3" width="12.7109375" customWidth="1"/>
    <col min="4" max="4" width="56.42578125" customWidth="1"/>
    <col min="5" max="5" width="15" customWidth="1"/>
    <col min="6" max="7" width="13.28515625" bestFit="1" customWidth="1"/>
    <col min="8" max="9" width="13.28515625" customWidth="1"/>
    <col min="10" max="10" width="14.7109375" hidden="1" customWidth="1"/>
    <col min="11" max="15" width="11.42578125" style="10"/>
  </cols>
  <sheetData>
    <row r="1" spans="1:10">
      <c r="A1" s="291"/>
      <c r="B1" s="291"/>
      <c r="C1" s="291"/>
      <c r="D1" s="285"/>
      <c r="E1" s="285"/>
      <c r="F1" s="121"/>
      <c r="G1" s="121"/>
      <c r="H1" s="121"/>
      <c r="I1" s="121"/>
      <c r="J1" s="121"/>
    </row>
    <row r="2" spans="1:10" ht="20.25">
      <c r="A2" s="291"/>
      <c r="B2" s="201" t="s">
        <v>458</v>
      </c>
      <c r="C2" s="291"/>
      <c r="D2" s="255" t="s">
        <v>167</v>
      </c>
      <c r="E2" s="272"/>
      <c r="F2" s="123"/>
      <c r="G2" s="123"/>
      <c r="H2" s="123"/>
      <c r="I2" s="123"/>
      <c r="J2" s="123"/>
    </row>
    <row r="3" spans="1:10">
      <c r="A3" s="291"/>
      <c r="B3" s="291"/>
      <c r="C3" s="291"/>
      <c r="D3" s="285"/>
      <c r="E3" s="285"/>
      <c r="F3" s="121"/>
      <c r="G3" s="121"/>
      <c r="H3" s="121"/>
      <c r="I3" s="121"/>
      <c r="J3" s="121"/>
    </row>
    <row r="4" spans="1:10">
      <c r="A4" s="291"/>
      <c r="B4" s="291"/>
      <c r="C4" s="291"/>
      <c r="D4" s="285"/>
      <c r="E4" s="285"/>
      <c r="F4" s="123"/>
      <c r="G4" s="123"/>
      <c r="H4" s="123"/>
      <c r="I4" s="123"/>
      <c r="J4" s="123"/>
    </row>
    <row r="5" spans="1:10">
      <c r="A5" s="291"/>
      <c r="B5" s="291"/>
      <c r="C5" s="291"/>
      <c r="D5" s="286"/>
      <c r="E5" s="366"/>
      <c r="F5" s="367" t="str">
        <f>'1. Result performance Group'!E3</f>
        <v>Q4 2012</v>
      </c>
      <c r="G5" s="367" t="str">
        <f>'1. Result performance Group'!F3</f>
        <v>Q4 2011</v>
      </c>
      <c r="H5" s="127" t="s">
        <v>662</v>
      </c>
      <c r="I5" s="127" t="s">
        <v>568</v>
      </c>
      <c r="J5" s="127" t="s">
        <v>568</v>
      </c>
    </row>
    <row r="6" spans="1:10" ht="14.1" customHeight="1">
      <c r="A6" s="291"/>
      <c r="B6" s="291"/>
      <c r="C6" s="291"/>
      <c r="D6" s="285"/>
      <c r="E6" s="285"/>
      <c r="F6" s="282"/>
      <c r="G6" s="282"/>
      <c r="H6" s="282"/>
      <c r="I6" s="282"/>
      <c r="J6" s="282"/>
    </row>
    <row r="7" spans="1:10" ht="14.1" customHeight="1">
      <c r="A7" s="291"/>
      <c r="B7" s="137" t="s">
        <v>462</v>
      </c>
      <c r="C7" s="291"/>
      <c r="D7" s="219" t="s">
        <v>127</v>
      </c>
      <c r="E7" s="219"/>
      <c r="F7" s="282"/>
      <c r="G7" s="282"/>
      <c r="H7" s="282"/>
      <c r="I7" s="282"/>
      <c r="J7" s="282"/>
    </row>
    <row r="8" spans="1:10" ht="14.1" customHeight="1">
      <c r="A8" s="291"/>
      <c r="B8" s="103" t="s">
        <v>234</v>
      </c>
      <c r="C8" s="143" t="s">
        <v>168</v>
      </c>
      <c r="D8" s="225" t="s">
        <v>452</v>
      </c>
      <c r="E8" s="234" t="s">
        <v>168</v>
      </c>
      <c r="F8" s="165">
        <v>1.5</v>
      </c>
      <c r="G8" s="165">
        <v>1.3</v>
      </c>
      <c r="H8" s="165">
        <v>5.5</v>
      </c>
      <c r="I8" s="165">
        <v>4.4000000000000004</v>
      </c>
      <c r="J8" s="165">
        <v>4.4000000000000004</v>
      </c>
    </row>
    <row r="9" spans="1:10" ht="14.1" customHeight="1">
      <c r="A9" s="291"/>
      <c r="B9" s="100" t="s">
        <v>347</v>
      </c>
      <c r="C9" s="143" t="s">
        <v>485</v>
      </c>
      <c r="D9" s="227" t="s">
        <v>165</v>
      </c>
      <c r="E9" s="234" t="s">
        <v>128</v>
      </c>
      <c r="F9" s="166"/>
      <c r="G9" s="166"/>
      <c r="H9" s="166">
        <v>25617.705695000001</v>
      </c>
      <c r="I9" s="166">
        <v>23228.553672999999</v>
      </c>
      <c r="J9" s="166">
        <v>23228.553672999999</v>
      </c>
    </row>
    <row r="10" spans="1:10">
      <c r="A10" s="291"/>
      <c r="B10" s="100" t="s">
        <v>520</v>
      </c>
      <c r="C10" s="143" t="s">
        <v>168</v>
      </c>
      <c r="D10" s="227" t="s">
        <v>521</v>
      </c>
      <c r="E10" s="234" t="s">
        <v>168</v>
      </c>
      <c r="F10" s="166"/>
      <c r="G10" s="166"/>
      <c r="H10" s="166">
        <v>23.8</v>
      </c>
      <c r="I10" s="166">
        <v>15.94</v>
      </c>
      <c r="J10" s="166">
        <v>15.94</v>
      </c>
    </row>
    <row r="11" spans="1:10">
      <c r="A11" s="291"/>
      <c r="B11" s="100" t="s">
        <v>528</v>
      </c>
      <c r="C11" s="103" t="s">
        <v>125</v>
      </c>
      <c r="D11" s="227" t="s">
        <v>527</v>
      </c>
      <c r="E11" s="225" t="s">
        <v>616</v>
      </c>
      <c r="F11" s="166"/>
      <c r="G11" s="166"/>
      <c r="H11" s="166">
        <v>51.242154755081458</v>
      </c>
      <c r="I11" s="166">
        <v>46.462753035121295</v>
      </c>
      <c r="J11" s="166">
        <v>46.462753035121295</v>
      </c>
    </row>
    <row r="12" spans="1:10" ht="14.1" customHeight="1">
      <c r="A12" s="291"/>
      <c r="B12" s="100" t="s">
        <v>459</v>
      </c>
      <c r="C12" s="143" t="s">
        <v>168</v>
      </c>
      <c r="D12" s="227" t="s">
        <v>291</v>
      </c>
      <c r="E12" s="234" t="s">
        <v>168</v>
      </c>
      <c r="F12" s="166"/>
      <c r="G12" s="166"/>
      <c r="H12" s="166">
        <v>16.809999999999999</v>
      </c>
      <c r="I12" s="166">
        <v>16.2</v>
      </c>
      <c r="J12" s="166">
        <v>16.2</v>
      </c>
    </row>
    <row r="13" spans="1:10" ht="14.1" customHeight="1">
      <c r="A13" s="291"/>
      <c r="B13" s="100" t="s">
        <v>460</v>
      </c>
      <c r="C13" s="143" t="s">
        <v>168</v>
      </c>
      <c r="D13" s="227" t="s">
        <v>453</v>
      </c>
      <c r="E13" s="234" t="s">
        <v>168</v>
      </c>
      <c r="F13" s="166"/>
      <c r="G13" s="166"/>
      <c r="H13" s="166">
        <v>541.29999999999995</v>
      </c>
      <c r="I13" s="166">
        <v>535.20000000000005</v>
      </c>
      <c r="J13" s="166">
        <v>535.20000000000005</v>
      </c>
    </row>
    <row r="14" spans="1:10" ht="14.1" customHeight="1">
      <c r="A14" s="291"/>
      <c r="B14" s="148"/>
      <c r="C14" s="101"/>
      <c r="D14" s="223"/>
      <c r="E14" s="242"/>
      <c r="F14" s="167"/>
      <c r="G14" s="167"/>
      <c r="H14" s="167"/>
      <c r="I14" s="167"/>
      <c r="J14" s="167"/>
    </row>
    <row r="15" spans="1:10" ht="14.1" customHeight="1">
      <c r="A15" s="291"/>
      <c r="B15" s="203" t="s">
        <v>461</v>
      </c>
      <c r="C15" s="203"/>
      <c r="D15" s="256" t="s">
        <v>210</v>
      </c>
      <c r="E15" s="256"/>
      <c r="F15" s="155"/>
      <c r="G15" s="155"/>
      <c r="H15" s="155"/>
      <c r="I15" s="155"/>
      <c r="J15" s="155"/>
    </row>
    <row r="16" spans="1:10" ht="14.1" customHeight="1">
      <c r="A16" s="291"/>
      <c r="B16" s="103" t="s">
        <v>634</v>
      </c>
      <c r="C16" s="103" t="s">
        <v>486</v>
      </c>
      <c r="D16" s="225" t="s">
        <v>608</v>
      </c>
      <c r="E16" s="225" t="s">
        <v>170</v>
      </c>
      <c r="F16" s="368"/>
      <c r="G16" s="368"/>
      <c r="H16" s="368">
        <v>500000000</v>
      </c>
      <c r="I16" s="368">
        <v>500000000</v>
      </c>
      <c r="J16" s="368">
        <v>500000000</v>
      </c>
    </row>
    <row r="17" spans="1:10" ht="14.1" hidden="1" customHeight="1">
      <c r="A17" s="291"/>
      <c r="B17" s="100"/>
      <c r="C17" s="103"/>
      <c r="D17" s="225" t="s">
        <v>202</v>
      </c>
      <c r="E17" s="225" t="s">
        <v>125</v>
      </c>
      <c r="F17" s="131">
        <v>2.12</v>
      </c>
      <c r="G17" s="131">
        <v>1.1499999999999999</v>
      </c>
      <c r="H17" s="131">
        <v>8.67</v>
      </c>
      <c r="I17" s="131">
        <v>5.5</v>
      </c>
      <c r="J17" s="131">
        <v>5.5</v>
      </c>
    </row>
    <row r="18" spans="1:10" ht="14.1" customHeight="1">
      <c r="A18" s="291"/>
      <c r="B18" s="103" t="s">
        <v>635</v>
      </c>
      <c r="C18" s="103" t="s">
        <v>125</v>
      </c>
      <c r="D18" s="225" t="s">
        <v>609</v>
      </c>
      <c r="E18" s="225" t="s">
        <v>616</v>
      </c>
      <c r="F18" s="369">
        <v>2.0099999999999998</v>
      </c>
      <c r="G18" s="369">
        <v>1.1499999999999999</v>
      </c>
      <c r="H18" s="369">
        <v>8.56</v>
      </c>
      <c r="I18" s="369">
        <v>5.5</v>
      </c>
      <c r="J18" s="369">
        <v>5.5</v>
      </c>
    </row>
    <row r="19" spans="1:10" ht="14.1" customHeight="1">
      <c r="A19" s="291"/>
      <c r="B19" s="101"/>
      <c r="C19" s="101"/>
      <c r="D19" s="242"/>
      <c r="E19" s="242"/>
      <c r="F19" s="167"/>
      <c r="G19" s="167"/>
      <c r="H19" s="167"/>
      <c r="I19" s="167"/>
      <c r="J19" s="167"/>
    </row>
    <row r="20" spans="1:10" ht="14.1" customHeight="1">
      <c r="A20" s="291"/>
      <c r="B20" s="294" t="s">
        <v>268</v>
      </c>
      <c r="C20" s="294"/>
      <c r="D20" s="290" t="s">
        <v>133</v>
      </c>
      <c r="E20" s="290"/>
      <c r="F20" s="90"/>
      <c r="G20" s="90"/>
      <c r="H20" s="90"/>
      <c r="I20" s="90"/>
      <c r="J20" s="90"/>
    </row>
    <row r="21" spans="1:10" ht="14.1" customHeight="1">
      <c r="A21" s="291"/>
      <c r="B21" s="103" t="s">
        <v>615</v>
      </c>
      <c r="C21" s="143" t="s">
        <v>168</v>
      </c>
      <c r="D21" s="225" t="s">
        <v>649</v>
      </c>
      <c r="E21" s="234" t="s">
        <v>168</v>
      </c>
      <c r="F21" s="165"/>
      <c r="G21" s="165"/>
      <c r="H21" s="165">
        <v>25.6</v>
      </c>
      <c r="I21" s="165">
        <v>26.3</v>
      </c>
      <c r="J21" s="165">
        <v>26.3</v>
      </c>
    </row>
    <row r="22" spans="1:10" ht="14.1" customHeight="1">
      <c r="A22" s="291"/>
      <c r="B22" s="294" t="s">
        <v>264</v>
      </c>
      <c r="C22" s="101"/>
      <c r="D22" s="290" t="s">
        <v>19</v>
      </c>
      <c r="E22" s="242"/>
      <c r="F22" s="284"/>
      <c r="G22" s="284"/>
      <c r="H22" s="284"/>
      <c r="I22" s="284"/>
      <c r="J22" s="284"/>
    </row>
    <row r="23" spans="1:10" ht="14.1" customHeight="1">
      <c r="A23" s="291"/>
      <c r="B23" s="143" t="s">
        <v>463</v>
      </c>
      <c r="C23" s="143" t="s">
        <v>485</v>
      </c>
      <c r="D23" s="234" t="s">
        <v>37</v>
      </c>
      <c r="E23" s="234" t="s">
        <v>128</v>
      </c>
      <c r="F23" s="165">
        <v>1920.060103</v>
      </c>
      <c r="G23" s="165">
        <v>1892.6552770000001</v>
      </c>
      <c r="H23" s="165">
        <v>8318.7510349999993</v>
      </c>
      <c r="I23" s="165">
        <v>8216.9324020000004</v>
      </c>
      <c r="J23" s="165">
        <v>8216.9324020000004</v>
      </c>
    </row>
    <row r="24" spans="1:10" ht="13.5" customHeight="1">
      <c r="A24" s="291"/>
      <c r="B24" s="143" t="s">
        <v>467</v>
      </c>
      <c r="C24" s="143" t="s">
        <v>485</v>
      </c>
      <c r="D24" s="234" t="s">
        <v>38</v>
      </c>
      <c r="E24" s="234" t="s">
        <v>128</v>
      </c>
      <c r="F24" s="165">
        <v>1215.231</v>
      </c>
      <c r="G24" s="165">
        <v>1190.9380000000001</v>
      </c>
      <c r="H24" s="165">
        <v>5709.8249999999998</v>
      </c>
      <c r="I24" s="165">
        <v>5658.0929999999998</v>
      </c>
      <c r="J24" s="165">
        <v>5658.0929999999998</v>
      </c>
    </row>
    <row r="25" spans="1:10" ht="14.1" customHeight="1">
      <c r="A25" s="291"/>
      <c r="B25" s="103" t="s">
        <v>464</v>
      </c>
      <c r="C25" s="143" t="s">
        <v>485</v>
      </c>
      <c r="D25" s="225" t="s">
        <v>177</v>
      </c>
      <c r="E25" s="234" t="s">
        <v>128</v>
      </c>
      <c r="F25" s="131">
        <v>678.55660699999999</v>
      </c>
      <c r="G25" s="131">
        <v>544.49939300000005</v>
      </c>
      <c r="H25" s="131">
        <v>3881.1795000000002</v>
      </c>
      <c r="I25" s="131">
        <v>3807.3034630000002</v>
      </c>
      <c r="J25" s="131">
        <v>3807.3034630000002</v>
      </c>
    </row>
    <row r="26" spans="1:10" ht="14.1" customHeight="1">
      <c r="A26" s="291"/>
      <c r="B26" s="103" t="s">
        <v>465</v>
      </c>
      <c r="C26" s="143" t="s">
        <v>485</v>
      </c>
      <c r="D26" s="225" t="s">
        <v>39</v>
      </c>
      <c r="E26" s="234" t="s">
        <v>128</v>
      </c>
      <c r="F26" s="165">
        <v>115.624178</v>
      </c>
      <c r="G26" s="165">
        <v>107.237542</v>
      </c>
      <c r="H26" s="165">
        <v>472.98558800000001</v>
      </c>
      <c r="I26" s="165">
        <v>429.525532</v>
      </c>
      <c r="J26" s="165">
        <v>429.525532</v>
      </c>
    </row>
    <row r="27" spans="1:10" ht="14.1" customHeight="1">
      <c r="A27" s="291"/>
      <c r="B27" s="103" t="s">
        <v>636</v>
      </c>
      <c r="C27" s="143" t="s">
        <v>485</v>
      </c>
      <c r="D27" s="225" t="s">
        <v>637</v>
      </c>
      <c r="E27" s="234" t="s">
        <v>128</v>
      </c>
      <c r="F27" s="165">
        <v>1.1510000000000131E-3</v>
      </c>
      <c r="G27" s="165">
        <v>-9.2500000000050875E-4</v>
      </c>
      <c r="H27" s="165">
        <v>176.53699</v>
      </c>
      <c r="I27" s="165">
        <v>-1.449999999998397E-4</v>
      </c>
      <c r="J27" s="165">
        <v>-1.449999999998397E-4</v>
      </c>
    </row>
    <row r="28" spans="1:10" ht="14.1" customHeight="1">
      <c r="A28" s="291"/>
      <c r="B28" s="103" t="s">
        <v>369</v>
      </c>
      <c r="C28" s="143" t="s">
        <v>485</v>
      </c>
      <c r="D28" s="225" t="s">
        <v>2</v>
      </c>
      <c r="E28" s="234" t="s">
        <v>128</v>
      </c>
      <c r="F28" s="131">
        <v>3929.4730380000001</v>
      </c>
      <c r="G28" s="165">
        <v>3735.3292860000001</v>
      </c>
      <c r="H28" s="165">
        <v>18559.278114000001</v>
      </c>
      <c r="I28" s="165">
        <v>18111.854251000001</v>
      </c>
      <c r="J28" s="165">
        <v>18111.854251000001</v>
      </c>
    </row>
    <row r="29" spans="1:10">
      <c r="A29" s="291"/>
      <c r="B29" s="268" t="s">
        <v>466</v>
      </c>
      <c r="C29" s="143" t="s">
        <v>168</v>
      </c>
      <c r="D29" s="273" t="s">
        <v>454</v>
      </c>
      <c r="E29" s="234" t="s">
        <v>168</v>
      </c>
      <c r="F29" s="165"/>
      <c r="G29" s="165"/>
      <c r="H29" s="165">
        <v>97.409761888112627</v>
      </c>
      <c r="I29" s="165">
        <v>97.144421930341863</v>
      </c>
      <c r="J29" s="165">
        <v>97.144421930341863</v>
      </c>
    </row>
    <row r="30" spans="1:10" ht="13.5" customHeight="1">
      <c r="A30" s="291"/>
      <c r="B30" s="203" t="s">
        <v>495</v>
      </c>
      <c r="C30" s="101"/>
      <c r="D30" s="256" t="s">
        <v>496</v>
      </c>
      <c r="E30" s="242"/>
      <c r="F30" s="167"/>
      <c r="G30" s="167"/>
      <c r="H30" s="167"/>
      <c r="I30" s="167"/>
      <c r="J30" s="167"/>
    </row>
    <row r="31" spans="1:10" ht="14.1" customHeight="1">
      <c r="A31" s="291"/>
      <c r="B31" s="103" t="s">
        <v>463</v>
      </c>
      <c r="C31" s="143" t="s">
        <v>485</v>
      </c>
      <c r="D31" s="225" t="s">
        <v>37</v>
      </c>
      <c r="E31" s="234" t="s">
        <v>128</v>
      </c>
      <c r="F31" s="165">
        <v>2029.6969240000001</v>
      </c>
      <c r="G31" s="165">
        <v>2000.8760520000001</v>
      </c>
      <c r="H31" s="165">
        <v>8131.1192339999998</v>
      </c>
      <c r="I31" s="165">
        <v>8082.8204470000001</v>
      </c>
      <c r="J31" s="165">
        <v>8082.8204470000001</v>
      </c>
    </row>
    <row r="32" spans="1:10" ht="14.1" customHeight="1">
      <c r="A32" s="291"/>
      <c r="B32" s="103" t="s">
        <v>467</v>
      </c>
      <c r="C32" s="143" t="s">
        <v>485</v>
      </c>
      <c r="D32" s="225" t="s">
        <v>38</v>
      </c>
      <c r="E32" s="234" t="s">
        <v>128</v>
      </c>
      <c r="F32" s="165">
        <v>1333.288</v>
      </c>
      <c r="G32" s="165">
        <v>1366.944</v>
      </c>
      <c r="H32" s="165">
        <v>5411.3909999999996</v>
      </c>
      <c r="I32" s="165">
        <v>5411.9080000000004</v>
      </c>
      <c r="J32" s="165">
        <v>5411.9080000000004</v>
      </c>
    </row>
    <row r="33" spans="1:11" ht="14.1" customHeight="1">
      <c r="A33" s="291"/>
      <c r="B33" s="103" t="s">
        <v>464</v>
      </c>
      <c r="C33" s="143" t="s">
        <v>485</v>
      </c>
      <c r="D33" s="225" t="s">
        <v>177</v>
      </c>
      <c r="E33" s="234" t="s">
        <v>128</v>
      </c>
      <c r="F33" s="165">
        <v>893.65573600000005</v>
      </c>
      <c r="G33" s="165">
        <v>898.22664899999995</v>
      </c>
      <c r="H33" s="165">
        <v>3630.4233530000001</v>
      </c>
      <c r="I33" s="165">
        <v>3634.9957140000001</v>
      </c>
      <c r="J33" s="165">
        <v>3634.9957140000001</v>
      </c>
    </row>
    <row r="34" spans="1:11" ht="13.5" customHeight="1">
      <c r="A34" s="291"/>
      <c r="B34" s="103" t="s">
        <v>465</v>
      </c>
      <c r="C34" s="143" t="s">
        <v>485</v>
      </c>
      <c r="D34" s="225" t="s">
        <v>39</v>
      </c>
      <c r="E34" s="234" t="s">
        <v>128</v>
      </c>
      <c r="F34" s="165">
        <v>114.6795</v>
      </c>
      <c r="G34" s="165">
        <v>105.50583899999999</v>
      </c>
      <c r="H34" s="165">
        <v>436.937049</v>
      </c>
      <c r="I34" s="165">
        <v>395.811555</v>
      </c>
      <c r="J34" s="165">
        <v>395.811555</v>
      </c>
    </row>
    <row r="35" spans="1:11" ht="13.5" customHeight="1">
      <c r="A35" s="291"/>
      <c r="B35" s="394" t="s">
        <v>636</v>
      </c>
      <c r="C35" s="103" t="s">
        <v>485</v>
      </c>
      <c r="D35" s="225" t="s">
        <v>637</v>
      </c>
      <c r="E35" s="225" t="s">
        <v>128</v>
      </c>
      <c r="F35" s="165">
        <v>46.899638000000003</v>
      </c>
      <c r="G35" s="165">
        <v>8.9440000000000006E-2</v>
      </c>
      <c r="H35" s="165">
        <v>187.450885</v>
      </c>
      <c r="I35" s="165">
        <v>22.578203999999999</v>
      </c>
      <c r="J35" s="165">
        <v>22.578203999999999</v>
      </c>
    </row>
    <row r="36" spans="1:11" ht="13.5" customHeight="1">
      <c r="A36" s="291"/>
      <c r="B36" s="103" t="s">
        <v>369</v>
      </c>
      <c r="C36" s="143" t="s">
        <v>485</v>
      </c>
      <c r="D36" s="225" t="s">
        <v>2</v>
      </c>
      <c r="E36" s="234" t="s">
        <v>128</v>
      </c>
      <c r="F36" s="165">
        <v>4418.2197980000001</v>
      </c>
      <c r="G36" s="165">
        <v>4371.6419800000003</v>
      </c>
      <c r="H36" s="165">
        <v>17797.321520999998</v>
      </c>
      <c r="I36" s="165">
        <v>17548.113920000003</v>
      </c>
      <c r="J36" s="165">
        <v>17548.113920000003</v>
      </c>
      <c r="K36" s="387"/>
    </row>
    <row r="37" spans="1:11">
      <c r="A37" s="291"/>
      <c r="B37" s="203" t="s">
        <v>500</v>
      </c>
      <c r="C37" s="101"/>
      <c r="D37" s="256" t="s">
        <v>503</v>
      </c>
      <c r="E37" s="242"/>
      <c r="F37" s="167"/>
      <c r="G37" s="167"/>
      <c r="H37" s="167"/>
      <c r="I37" s="167"/>
      <c r="J37" s="167"/>
      <c r="K37" s="388"/>
    </row>
    <row r="38" spans="1:11" ht="14.1" customHeight="1">
      <c r="A38" s="291"/>
      <c r="B38" s="103" t="s">
        <v>463</v>
      </c>
      <c r="C38" s="143" t="s">
        <v>168</v>
      </c>
      <c r="D38" s="225" t="s">
        <v>37</v>
      </c>
      <c r="E38" s="234" t="s">
        <v>168</v>
      </c>
      <c r="F38" s="165">
        <v>68.192799999999991</v>
      </c>
      <c r="G38" s="165">
        <v>73.400000000000006</v>
      </c>
      <c r="H38" s="165">
        <v>66.529799999999994</v>
      </c>
      <c r="I38" s="165">
        <v>70.159899999999993</v>
      </c>
      <c r="J38" s="165">
        <v>70.159899999999993</v>
      </c>
    </row>
    <row r="39" spans="1:11" ht="14.1" customHeight="1">
      <c r="A39" s="291"/>
      <c r="B39" s="103" t="s">
        <v>467</v>
      </c>
      <c r="C39" s="143" t="s">
        <v>168</v>
      </c>
      <c r="D39" s="225" t="s">
        <v>38</v>
      </c>
      <c r="E39" s="234" t="s">
        <v>168</v>
      </c>
      <c r="F39" s="165">
        <v>75.942599999999999</v>
      </c>
      <c r="G39" s="165">
        <v>89.198400000000007</v>
      </c>
      <c r="H39" s="165">
        <v>72.404200000000003</v>
      </c>
      <c r="I39" s="165">
        <v>79.147400000000005</v>
      </c>
      <c r="J39" s="165">
        <v>79.147400000000005</v>
      </c>
    </row>
    <row r="40" spans="1:11" ht="14.1" customHeight="1">
      <c r="A40" s="291"/>
      <c r="B40" s="103" t="s">
        <v>464</v>
      </c>
      <c r="C40" s="143" t="s">
        <v>168</v>
      </c>
      <c r="D40" s="225" t="s">
        <v>177</v>
      </c>
      <c r="E40" s="234" t="s">
        <v>168</v>
      </c>
      <c r="F40" s="165">
        <v>63.285000000000004</v>
      </c>
      <c r="G40" s="165">
        <v>77.092100000000002</v>
      </c>
      <c r="H40" s="165">
        <v>70.258499999999998</v>
      </c>
      <c r="I40" s="165">
        <v>80.696699999999993</v>
      </c>
      <c r="J40" s="165">
        <v>80.696699999999993</v>
      </c>
    </row>
    <row r="41" spans="1:11" ht="14.1" customHeight="1">
      <c r="A41" s="291"/>
      <c r="B41" s="103" t="s">
        <v>465</v>
      </c>
      <c r="C41" s="143" t="s">
        <v>168</v>
      </c>
      <c r="D41" s="225" t="s">
        <v>39</v>
      </c>
      <c r="E41" s="234" t="s">
        <v>168</v>
      </c>
      <c r="F41" s="165">
        <v>66.123400000000004</v>
      </c>
      <c r="G41" s="165">
        <v>68.281499999999994</v>
      </c>
      <c r="H41" s="165">
        <v>66.957099999999997</v>
      </c>
      <c r="I41" s="165">
        <v>68.380799999999994</v>
      </c>
      <c r="J41" s="165">
        <v>68.380799999999994</v>
      </c>
    </row>
    <row r="42" spans="1:11" ht="14.1" customHeight="1">
      <c r="A42" s="291"/>
      <c r="B42" s="103" t="s">
        <v>369</v>
      </c>
      <c r="C42" s="143" t="s">
        <v>168</v>
      </c>
      <c r="D42" s="225" t="s">
        <v>2</v>
      </c>
      <c r="E42" s="234" t="s">
        <v>168</v>
      </c>
      <c r="F42" s="165">
        <v>70.355900000000005</v>
      </c>
      <c r="G42" s="165">
        <v>79.083299999999994</v>
      </c>
      <c r="H42" s="165">
        <v>69.885400000000004</v>
      </c>
      <c r="I42" s="165">
        <v>75.502600000000001</v>
      </c>
      <c r="J42" s="165">
        <v>75.502600000000001</v>
      </c>
    </row>
    <row r="43" spans="1:11">
      <c r="A43" s="291"/>
      <c r="B43" s="203" t="s">
        <v>499</v>
      </c>
      <c r="C43" s="101"/>
      <c r="D43" s="256" t="s">
        <v>501</v>
      </c>
      <c r="E43" s="242"/>
      <c r="F43" s="167"/>
      <c r="G43" s="167"/>
      <c r="H43" s="167"/>
      <c r="I43" s="167"/>
      <c r="J43" s="167"/>
    </row>
    <row r="44" spans="1:11" ht="14.1" customHeight="1">
      <c r="A44" s="291"/>
      <c r="B44" s="103" t="s">
        <v>463</v>
      </c>
      <c r="C44" s="143" t="s">
        <v>168</v>
      </c>
      <c r="D44" s="225" t="s">
        <v>37</v>
      </c>
      <c r="E44" s="234" t="s">
        <v>168</v>
      </c>
      <c r="F44" s="165">
        <v>13.248699999999999</v>
      </c>
      <c r="G44" s="165">
        <v>15.1706</v>
      </c>
      <c r="H44" s="165">
        <v>13.312899999999999</v>
      </c>
      <c r="I44" s="165">
        <v>15.1701</v>
      </c>
      <c r="J44" s="165">
        <v>15.1701</v>
      </c>
    </row>
    <row r="45" spans="1:11" ht="14.1" customHeight="1">
      <c r="A45" s="291"/>
      <c r="B45" s="103" t="s">
        <v>467</v>
      </c>
      <c r="C45" s="143" t="s">
        <v>168</v>
      </c>
      <c r="D45" s="225" t="s">
        <v>38</v>
      </c>
      <c r="E45" s="234" t="s">
        <v>168</v>
      </c>
      <c r="F45" s="165">
        <v>12.694600000000001</v>
      </c>
      <c r="G45" s="165">
        <v>12.4315</v>
      </c>
      <c r="H45" s="165">
        <v>12.2441</v>
      </c>
      <c r="I45" s="165">
        <v>13.564200000000001</v>
      </c>
      <c r="J45" s="165">
        <v>13.564200000000001</v>
      </c>
    </row>
    <row r="46" spans="1:11" ht="14.1" customHeight="1">
      <c r="A46" s="291"/>
      <c r="B46" s="103" t="s">
        <v>464</v>
      </c>
      <c r="C46" s="143" t="s">
        <v>168</v>
      </c>
      <c r="D46" s="225" t="s">
        <v>177</v>
      </c>
      <c r="E46" s="234" t="s">
        <v>168</v>
      </c>
      <c r="F46" s="165">
        <v>17.584199999999999</v>
      </c>
      <c r="G46" s="165">
        <v>19.726700000000001</v>
      </c>
      <c r="H46" s="165">
        <v>16.267400000000002</v>
      </c>
      <c r="I46" s="165">
        <v>17.223500000000001</v>
      </c>
      <c r="J46" s="165">
        <v>17.223500000000001</v>
      </c>
    </row>
    <row r="47" spans="1:11" ht="14.1" customHeight="1">
      <c r="A47" s="291"/>
      <c r="B47" s="103" t="s">
        <v>465</v>
      </c>
      <c r="C47" s="143" t="s">
        <v>168</v>
      </c>
      <c r="D47" s="225" t="s">
        <v>39</v>
      </c>
      <c r="E47" s="234" t="s">
        <v>168</v>
      </c>
      <c r="F47" s="165">
        <v>27.306599999999996</v>
      </c>
      <c r="G47" s="165">
        <v>28.701700000000002</v>
      </c>
      <c r="H47" s="165">
        <v>28.707799999999999</v>
      </c>
      <c r="I47" s="165">
        <v>30.862299999999998</v>
      </c>
      <c r="J47" s="165">
        <v>30.862299999999998</v>
      </c>
    </row>
    <row r="48" spans="1:11" ht="14.1" customHeight="1">
      <c r="A48" s="291"/>
      <c r="B48" s="103" t="s">
        <v>369</v>
      </c>
      <c r="C48" s="143" t="s">
        <v>168</v>
      </c>
      <c r="D48" s="225" t="s">
        <v>2</v>
      </c>
      <c r="E48" s="234" t="s">
        <v>168</v>
      </c>
      <c r="F48" s="165">
        <v>16.002800000000001</v>
      </c>
      <c r="G48" s="165">
        <v>16.661899999999999</v>
      </c>
      <c r="H48" s="165">
        <v>15.462000000000002</v>
      </c>
      <c r="I48" s="165">
        <v>16.399900000000002</v>
      </c>
      <c r="J48" s="165">
        <v>16.399900000000002</v>
      </c>
    </row>
    <row r="49" spans="1:10" ht="14.1" customHeight="1">
      <c r="A49" s="291"/>
      <c r="B49" s="203" t="s">
        <v>468</v>
      </c>
      <c r="C49" s="101"/>
      <c r="D49" s="256" t="s">
        <v>455</v>
      </c>
      <c r="E49" s="242"/>
      <c r="F49" s="167"/>
      <c r="G49" s="167"/>
      <c r="H49" s="167"/>
      <c r="I49" s="167"/>
      <c r="J49" s="167"/>
    </row>
    <row r="50" spans="1:10" ht="14.1" customHeight="1">
      <c r="A50" s="291"/>
      <c r="B50" s="103" t="s">
        <v>463</v>
      </c>
      <c r="C50" s="143" t="s">
        <v>168</v>
      </c>
      <c r="D50" s="225" t="s">
        <v>37</v>
      </c>
      <c r="E50" s="234" t="s">
        <v>168</v>
      </c>
      <c r="F50" s="165">
        <v>81.441600000000008</v>
      </c>
      <c r="G50" s="165">
        <v>88.570599999999999</v>
      </c>
      <c r="H50" s="165">
        <v>79.842699999999994</v>
      </c>
      <c r="I50" s="165">
        <v>85.33</v>
      </c>
      <c r="J50" s="165">
        <v>85.33</v>
      </c>
    </row>
    <row r="51" spans="1:10" ht="14.1" customHeight="1">
      <c r="A51" s="291"/>
      <c r="B51" s="103" t="s">
        <v>467</v>
      </c>
      <c r="C51" s="143" t="s">
        <v>168</v>
      </c>
      <c r="D51" s="225" t="s">
        <v>38</v>
      </c>
      <c r="E51" s="234" t="s">
        <v>168</v>
      </c>
      <c r="F51" s="165">
        <v>88.637200000000007</v>
      </c>
      <c r="G51" s="165">
        <v>101.62979999999999</v>
      </c>
      <c r="H51" s="165">
        <v>84.648299999999992</v>
      </c>
      <c r="I51" s="165">
        <v>92.711699999999993</v>
      </c>
      <c r="J51" s="165">
        <v>92.711699999999993</v>
      </c>
    </row>
    <row r="52" spans="1:10" ht="14.1" customHeight="1">
      <c r="A52" s="291"/>
      <c r="B52" s="103" t="s">
        <v>464</v>
      </c>
      <c r="C52" s="143" t="s">
        <v>168</v>
      </c>
      <c r="D52" s="225" t="s">
        <v>177</v>
      </c>
      <c r="E52" s="234" t="s">
        <v>168</v>
      </c>
      <c r="F52" s="165">
        <v>80.869199999999992</v>
      </c>
      <c r="G52" s="165">
        <v>96.81880000000001</v>
      </c>
      <c r="H52" s="165">
        <v>86.525999999999996</v>
      </c>
      <c r="I52" s="165">
        <v>97.920200000000008</v>
      </c>
      <c r="J52" s="165">
        <v>97.920200000000008</v>
      </c>
    </row>
    <row r="53" spans="1:10" ht="14.1" customHeight="1">
      <c r="A53" s="291"/>
      <c r="B53" s="103" t="s">
        <v>465</v>
      </c>
      <c r="C53" s="143" t="s">
        <v>168</v>
      </c>
      <c r="D53" s="225" t="s">
        <v>39</v>
      </c>
      <c r="E53" s="234" t="s">
        <v>168</v>
      </c>
      <c r="F53" s="165">
        <v>93.43</v>
      </c>
      <c r="G53" s="165">
        <v>96.983199999999997</v>
      </c>
      <c r="H53" s="165">
        <v>95.665000000000006</v>
      </c>
      <c r="I53" s="165">
        <v>99.243099999999998</v>
      </c>
      <c r="J53" s="165">
        <v>99.243099999999998</v>
      </c>
    </row>
    <row r="54" spans="1:10" ht="14.1" customHeight="1">
      <c r="A54" s="291"/>
      <c r="B54" s="103" t="s">
        <v>369</v>
      </c>
      <c r="C54" s="143" t="s">
        <v>168</v>
      </c>
      <c r="D54" s="225" t="s">
        <v>2</v>
      </c>
      <c r="E54" s="234" t="s">
        <v>168</v>
      </c>
      <c r="F54" s="165">
        <v>86.358699999999999</v>
      </c>
      <c r="G54" s="165">
        <v>95.745199999999997</v>
      </c>
      <c r="H54" s="165">
        <v>85.347399999999993</v>
      </c>
      <c r="I54" s="165">
        <v>91.902500000000003</v>
      </c>
      <c r="J54" s="165">
        <v>91.902500000000003</v>
      </c>
    </row>
    <row r="55" spans="1:10" ht="14.1" customHeight="1">
      <c r="A55" s="291"/>
      <c r="B55" s="148" t="s">
        <v>611</v>
      </c>
      <c r="C55" s="148" t="s">
        <v>168</v>
      </c>
      <c r="D55" s="223" t="s">
        <v>610</v>
      </c>
      <c r="E55" s="223" t="s">
        <v>168</v>
      </c>
      <c r="F55" s="167">
        <v>82.990499999999997</v>
      </c>
      <c r="G55" s="167">
        <v>91.209699999999998</v>
      </c>
      <c r="H55" s="167">
        <v>81.694599999999994</v>
      </c>
      <c r="I55" s="167">
        <v>87.0869</v>
      </c>
      <c r="J55" s="167">
        <v>87.0869</v>
      </c>
    </row>
    <row r="56" spans="1:10" ht="14.1" customHeight="1">
      <c r="A56" s="291"/>
      <c r="B56" s="101"/>
      <c r="C56" s="101"/>
      <c r="D56" s="242"/>
      <c r="E56" s="242"/>
      <c r="F56" s="167"/>
      <c r="G56" s="167"/>
      <c r="H56" s="167"/>
      <c r="I56" s="167"/>
      <c r="J56" s="167"/>
    </row>
    <row r="57" spans="1:10" ht="14.1" customHeight="1">
      <c r="A57" s="291"/>
      <c r="B57" s="294" t="s">
        <v>272</v>
      </c>
      <c r="C57" s="101"/>
      <c r="D57" s="290" t="s">
        <v>143</v>
      </c>
      <c r="E57" s="242"/>
      <c r="F57" s="167"/>
      <c r="G57" s="167"/>
      <c r="H57" s="167"/>
      <c r="I57" s="167"/>
      <c r="J57" s="167"/>
    </row>
    <row r="58" spans="1:10" ht="14.1" customHeight="1">
      <c r="A58" s="291"/>
      <c r="B58" s="143" t="s">
        <v>469</v>
      </c>
      <c r="C58" s="143" t="s">
        <v>485</v>
      </c>
      <c r="D58" s="234" t="s">
        <v>118</v>
      </c>
      <c r="E58" s="234" t="s">
        <v>128</v>
      </c>
      <c r="F58" s="165">
        <v>436.78500000000003</v>
      </c>
      <c r="G58" s="165">
        <v>596.62900000000002</v>
      </c>
      <c r="H58" s="165">
        <v>2219.88</v>
      </c>
      <c r="I58" s="165">
        <v>1514.873</v>
      </c>
      <c r="J58" s="165">
        <v>1514.873</v>
      </c>
    </row>
    <row r="59" spans="1:10" ht="14.1" customHeight="1">
      <c r="A59" s="291"/>
      <c r="B59" s="143" t="s">
        <v>470</v>
      </c>
      <c r="C59" s="143" t="s">
        <v>485</v>
      </c>
      <c r="D59" s="234" t="s">
        <v>119</v>
      </c>
      <c r="E59" s="234" t="s">
        <v>128</v>
      </c>
      <c r="F59" s="165">
        <v>-119.04600000000001</v>
      </c>
      <c r="G59" s="165">
        <v>3585.9140000000002</v>
      </c>
      <c r="H59" s="165">
        <v>511.31099999999998</v>
      </c>
      <c r="I59" s="165">
        <v>3861.5360000000001</v>
      </c>
      <c r="J59" s="165">
        <v>3861.5360000000001</v>
      </c>
    </row>
    <row r="60" spans="1:10" ht="14.1" customHeight="1">
      <c r="A60" s="291"/>
      <c r="B60" s="143" t="s">
        <v>471</v>
      </c>
      <c r="C60" s="143" t="s">
        <v>485</v>
      </c>
      <c r="D60" s="234" t="s">
        <v>120</v>
      </c>
      <c r="E60" s="234" t="s">
        <v>128</v>
      </c>
      <c r="F60" s="165"/>
      <c r="G60" s="165"/>
      <c r="H60" s="165">
        <v>10408.825000000001</v>
      </c>
      <c r="I60" s="165">
        <v>8188.9449999999997</v>
      </c>
      <c r="J60" s="165">
        <v>8188.9449999999997</v>
      </c>
    </row>
    <row r="61" spans="1:10" ht="14.1" customHeight="1">
      <c r="A61" s="291"/>
      <c r="B61" s="103" t="s">
        <v>472</v>
      </c>
      <c r="C61" s="103" t="s">
        <v>485</v>
      </c>
      <c r="D61" s="225" t="s">
        <v>91</v>
      </c>
      <c r="E61" s="225" t="s">
        <v>128</v>
      </c>
      <c r="F61" s="165"/>
      <c r="G61" s="165"/>
      <c r="H61" s="165">
        <v>3163.7570000000001</v>
      </c>
      <c r="I61" s="165">
        <v>2620.5990000000002</v>
      </c>
      <c r="J61" s="165">
        <v>2620.5990000000002</v>
      </c>
    </row>
    <row r="62" spans="1:10" ht="14.1" customHeight="1">
      <c r="A62" s="291"/>
      <c r="B62" s="143" t="s">
        <v>473</v>
      </c>
      <c r="C62" s="143" t="s">
        <v>485</v>
      </c>
      <c r="D62" s="234" t="s">
        <v>121</v>
      </c>
      <c r="E62" s="234" t="s">
        <v>128</v>
      </c>
      <c r="F62" s="165"/>
      <c r="G62" s="165"/>
      <c r="H62" s="165">
        <v>10070.029</v>
      </c>
      <c r="I62" s="165">
        <v>9558.7180000000008</v>
      </c>
      <c r="J62" s="165">
        <v>9558.7180000000008</v>
      </c>
    </row>
    <row r="63" spans="1:10">
      <c r="A63" s="291"/>
      <c r="B63" s="103" t="s">
        <v>280</v>
      </c>
      <c r="C63" s="103" t="s">
        <v>168</v>
      </c>
      <c r="D63" s="225" t="s">
        <v>287</v>
      </c>
      <c r="E63" s="225" t="s">
        <v>168</v>
      </c>
      <c r="F63" s="370"/>
      <c r="G63" s="370"/>
      <c r="H63" s="370">
        <v>0.288628</v>
      </c>
      <c r="I63" s="370">
        <v>0.41054299999999999</v>
      </c>
      <c r="J63" s="370">
        <v>0.41054299999999999</v>
      </c>
    </row>
    <row r="64" spans="1:10">
      <c r="A64" s="291"/>
      <c r="B64" s="103" t="s">
        <v>281</v>
      </c>
      <c r="C64" s="103" t="s">
        <v>168</v>
      </c>
      <c r="D64" s="225" t="s">
        <v>456</v>
      </c>
      <c r="E64" s="225" t="s">
        <v>168</v>
      </c>
      <c r="F64" s="370"/>
      <c r="G64" s="370"/>
      <c r="H64" s="370">
        <v>4.76</v>
      </c>
      <c r="I64" s="370">
        <v>5.33</v>
      </c>
      <c r="J64" s="370">
        <v>5.33</v>
      </c>
    </row>
    <row r="65" spans="1:10">
      <c r="A65" s="291"/>
      <c r="B65" s="100" t="s">
        <v>282</v>
      </c>
      <c r="C65" s="103" t="s">
        <v>168</v>
      </c>
      <c r="D65" s="227" t="s">
        <v>289</v>
      </c>
      <c r="E65" s="225" t="s">
        <v>168</v>
      </c>
      <c r="F65" s="370"/>
      <c r="G65" s="370"/>
      <c r="H65" s="370">
        <v>4.7699999999999996</v>
      </c>
      <c r="I65" s="370">
        <v>4.96</v>
      </c>
      <c r="J65" s="370">
        <v>4.96</v>
      </c>
    </row>
    <row r="66" spans="1:10" ht="14.1" customHeight="1">
      <c r="A66" s="291"/>
      <c r="B66" s="143" t="s">
        <v>474</v>
      </c>
      <c r="C66" s="143" t="s">
        <v>486</v>
      </c>
      <c r="D66" s="234" t="s">
        <v>3</v>
      </c>
      <c r="E66" s="234" t="s">
        <v>170</v>
      </c>
      <c r="F66" s="371"/>
      <c r="G66" s="371"/>
      <c r="H66" s="371">
        <v>105112</v>
      </c>
      <c r="I66" s="371">
        <v>80796</v>
      </c>
      <c r="J66" s="371">
        <v>80796</v>
      </c>
    </row>
    <row r="67" spans="1:10" ht="14.1" customHeight="1">
      <c r="A67" s="291"/>
      <c r="B67" s="143" t="s">
        <v>475</v>
      </c>
      <c r="C67" s="143" t="s">
        <v>486</v>
      </c>
      <c r="D67" s="234" t="s">
        <v>4</v>
      </c>
      <c r="E67" s="234" t="s">
        <v>170</v>
      </c>
      <c r="F67" s="371"/>
      <c r="G67" s="371"/>
      <c r="H67" s="371">
        <v>4805</v>
      </c>
      <c r="I67" s="371">
        <v>5145</v>
      </c>
      <c r="J67" s="371">
        <v>5145</v>
      </c>
    </row>
    <row r="68" spans="1:10" ht="14.1" customHeight="1">
      <c r="A68" s="291"/>
      <c r="B68" s="143" t="s">
        <v>476</v>
      </c>
      <c r="C68" s="143" t="s">
        <v>486</v>
      </c>
      <c r="D68" s="234" t="s">
        <v>138</v>
      </c>
      <c r="E68" s="234" t="s">
        <v>170</v>
      </c>
      <c r="F68" s="371"/>
      <c r="G68" s="371"/>
      <c r="H68" s="371">
        <v>89345</v>
      </c>
      <c r="I68" s="371">
        <v>68677</v>
      </c>
      <c r="J68" s="371">
        <v>68677</v>
      </c>
    </row>
    <row r="69" spans="1:10" ht="14.1" customHeight="1">
      <c r="A69" s="291"/>
      <c r="B69" s="143" t="s">
        <v>477</v>
      </c>
      <c r="C69" s="143" t="s">
        <v>486</v>
      </c>
      <c r="D69" s="234" t="s">
        <v>139</v>
      </c>
      <c r="E69" s="234" t="s">
        <v>170</v>
      </c>
      <c r="F69" s="371"/>
      <c r="G69" s="371"/>
      <c r="H69" s="371">
        <v>3604</v>
      </c>
      <c r="I69" s="371">
        <v>4219</v>
      </c>
      <c r="J69" s="371">
        <v>4219</v>
      </c>
    </row>
    <row r="70" spans="1:10" ht="14.1" customHeight="1">
      <c r="A70" s="291"/>
      <c r="B70" s="148" t="s">
        <v>520</v>
      </c>
      <c r="C70" s="148" t="s">
        <v>168</v>
      </c>
      <c r="D70" s="223" t="s">
        <v>612</v>
      </c>
      <c r="E70" s="223" t="s">
        <v>168</v>
      </c>
      <c r="F70" s="167"/>
      <c r="G70" s="167"/>
      <c r="H70" s="167">
        <v>3.21</v>
      </c>
      <c r="I70" s="167">
        <v>3.1</v>
      </c>
      <c r="J70" s="167">
        <v>3.1</v>
      </c>
    </row>
    <row r="71" spans="1:10" ht="14.1" customHeight="1">
      <c r="A71" s="291"/>
      <c r="B71" s="101"/>
      <c r="C71" s="101"/>
      <c r="D71" s="242"/>
      <c r="E71" s="242"/>
      <c r="F71" s="167"/>
      <c r="G71" s="167"/>
      <c r="H71" s="167"/>
      <c r="I71" s="167"/>
      <c r="J71" s="167"/>
    </row>
    <row r="72" spans="1:10" ht="14.1" customHeight="1">
      <c r="A72" s="291"/>
      <c r="B72" s="203" t="s">
        <v>631</v>
      </c>
      <c r="C72" s="101"/>
      <c r="D72" s="290" t="s">
        <v>145</v>
      </c>
      <c r="E72" s="242"/>
      <c r="F72" s="167"/>
      <c r="G72" s="167"/>
      <c r="H72" s="167"/>
      <c r="I72" s="167"/>
      <c r="J72" s="167"/>
    </row>
    <row r="73" spans="1:10" ht="14.1" customHeight="1">
      <c r="A73" s="291"/>
      <c r="B73" s="143" t="s">
        <v>478</v>
      </c>
      <c r="C73" s="143" t="s">
        <v>487</v>
      </c>
      <c r="D73" s="234" t="s">
        <v>146</v>
      </c>
      <c r="E73" s="234" t="s">
        <v>128</v>
      </c>
      <c r="F73" s="165">
        <v>1006.451</v>
      </c>
      <c r="G73" s="165">
        <v>267.53800000000001</v>
      </c>
      <c r="H73" s="165">
        <v>2305.2469999999998</v>
      </c>
      <c r="I73" s="165">
        <v>899.53599999999994</v>
      </c>
      <c r="J73" s="165">
        <v>899.53599999999994</v>
      </c>
    </row>
    <row r="74" spans="1:10" ht="14.1" customHeight="1">
      <c r="A74" s="291"/>
      <c r="B74" s="143" t="s">
        <v>479</v>
      </c>
      <c r="C74" s="143" t="s">
        <v>487</v>
      </c>
      <c r="D74" s="234" t="s">
        <v>147</v>
      </c>
      <c r="E74" s="234" t="s">
        <v>128</v>
      </c>
      <c r="F74" s="165">
        <v>887.05</v>
      </c>
      <c r="G74" s="165">
        <v>524.98699999999997</v>
      </c>
      <c r="H74" s="165">
        <v>1804.221</v>
      </c>
      <c r="I74" s="165">
        <v>656.23199999999997</v>
      </c>
      <c r="J74" s="165">
        <v>656.23199999999997</v>
      </c>
    </row>
    <row r="75" spans="1:10" ht="14.1" customHeight="1">
      <c r="A75" s="291"/>
      <c r="B75" s="143" t="s">
        <v>480</v>
      </c>
      <c r="C75" s="143" t="s">
        <v>487</v>
      </c>
      <c r="D75" s="234" t="s">
        <v>148</v>
      </c>
      <c r="E75" s="234" t="s">
        <v>128</v>
      </c>
      <c r="F75" s="165"/>
      <c r="G75" s="165"/>
      <c r="H75" s="165">
        <v>17324.269</v>
      </c>
      <c r="I75" s="165">
        <v>15019.022000000001</v>
      </c>
      <c r="J75" s="165">
        <v>15019.022000000001</v>
      </c>
    </row>
    <row r="76" spans="1:10" ht="14.1" customHeight="1">
      <c r="A76" s="291"/>
      <c r="B76" s="143" t="s">
        <v>481</v>
      </c>
      <c r="C76" s="143" t="s">
        <v>487</v>
      </c>
      <c r="D76" s="234" t="s">
        <v>149</v>
      </c>
      <c r="E76" s="234" t="s">
        <v>128</v>
      </c>
      <c r="F76" s="165"/>
      <c r="G76" s="165"/>
      <c r="H76" s="165">
        <v>11580.457</v>
      </c>
      <c r="I76" s="165">
        <v>9776.2360000000008</v>
      </c>
      <c r="J76" s="165">
        <v>9776.2360000000008</v>
      </c>
    </row>
    <row r="77" spans="1:10" ht="14.1" customHeight="1">
      <c r="A77" s="291"/>
      <c r="B77" s="103" t="s">
        <v>482</v>
      </c>
      <c r="C77" s="143" t="s">
        <v>168</v>
      </c>
      <c r="D77" s="225" t="s">
        <v>457</v>
      </c>
      <c r="E77" s="234" t="s">
        <v>168</v>
      </c>
      <c r="F77" s="165"/>
      <c r="G77" s="165"/>
      <c r="H77" s="165">
        <v>66.845285000000004</v>
      </c>
      <c r="I77" s="165">
        <v>65.092360999999997</v>
      </c>
      <c r="J77" s="165">
        <v>65.092360999999997</v>
      </c>
    </row>
    <row r="78" spans="1:10" ht="14.1" customHeight="1">
      <c r="A78" s="291"/>
      <c r="B78" s="103" t="s">
        <v>285</v>
      </c>
      <c r="C78" s="143" t="s">
        <v>168</v>
      </c>
      <c r="D78" s="225" t="s">
        <v>290</v>
      </c>
      <c r="E78" s="234" t="s">
        <v>168</v>
      </c>
      <c r="F78" s="370"/>
      <c r="G78" s="370"/>
      <c r="H78" s="370">
        <v>2.52</v>
      </c>
      <c r="I78" s="370">
        <v>2.71</v>
      </c>
      <c r="J78" s="370">
        <v>2.71</v>
      </c>
    </row>
    <row r="79" spans="1:10" ht="14.1" customHeight="1">
      <c r="A79" s="291"/>
      <c r="B79" s="103" t="s">
        <v>650</v>
      </c>
      <c r="C79" s="103" t="s">
        <v>168</v>
      </c>
      <c r="D79" s="225" t="s">
        <v>648</v>
      </c>
      <c r="E79" s="225" t="s">
        <v>168</v>
      </c>
      <c r="F79" s="370"/>
      <c r="G79" s="370"/>
      <c r="H79" s="370">
        <v>0.43</v>
      </c>
      <c r="I79" s="370">
        <v>0.65</v>
      </c>
      <c r="J79" s="370">
        <v>0.65</v>
      </c>
    </row>
    <row r="80" spans="1:10" ht="14.1" customHeight="1">
      <c r="A80" s="291"/>
      <c r="B80" s="103" t="s">
        <v>622</v>
      </c>
      <c r="C80" s="103" t="s">
        <v>168</v>
      </c>
      <c r="D80" s="225" t="s">
        <v>501</v>
      </c>
      <c r="E80" s="225" t="s">
        <v>168</v>
      </c>
      <c r="F80" s="165">
        <v>62.21231879285488</v>
      </c>
      <c r="G80" s="165">
        <v>66.184913188545934</v>
      </c>
      <c r="H80" s="165">
        <v>62.82419567486216</v>
      </c>
      <c r="I80" s="165">
        <v>65.745849297573443</v>
      </c>
      <c r="J80" s="165">
        <v>65.745849297573443</v>
      </c>
    </row>
    <row r="81" spans="1:10" ht="14.1" customHeight="1">
      <c r="A81" s="291"/>
      <c r="B81" s="103" t="s">
        <v>483</v>
      </c>
      <c r="C81" s="143" t="s">
        <v>486</v>
      </c>
      <c r="D81" s="225" t="s">
        <v>194</v>
      </c>
      <c r="E81" s="234" t="s">
        <v>170</v>
      </c>
      <c r="F81" s="371"/>
      <c r="G81" s="371"/>
      <c r="H81" s="371">
        <v>95726</v>
      </c>
      <c r="I81" s="371">
        <v>98183</v>
      </c>
      <c r="J81" s="371">
        <v>98183</v>
      </c>
    </row>
    <row r="82" spans="1:10" ht="14.1" customHeight="1">
      <c r="A82" s="291"/>
      <c r="B82" s="103" t="s">
        <v>484</v>
      </c>
      <c r="C82" s="143" t="s">
        <v>486</v>
      </c>
      <c r="D82" s="225" t="s">
        <v>193</v>
      </c>
      <c r="E82" s="234" t="s">
        <v>170</v>
      </c>
      <c r="F82" s="371"/>
      <c r="G82" s="371"/>
      <c r="H82" s="371">
        <v>44205</v>
      </c>
      <c r="I82" s="371">
        <v>47396</v>
      </c>
      <c r="J82" s="371">
        <v>47396</v>
      </c>
    </row>
    <row r="83" spans="1:10" ht="14.1" customHeight="1">
      <c r="A83" s="291"/>
      <c r="B83" s="103" t="s">
        <v>286</v>
      </c>
      <c r="C83" s="143" t="s">
        <v>168</v>
      </c>
      <c r="D83" s="225" t="s">
        <v>291</v>
      </c>
      <c r="E83" s="234" t="s">
        <v>168</v>
      </c>
      <c r="F83" s="165"/>
      <c r="G83" s="165"/>
      <c r="H83" s="165">
        <v>13.6</v>
      </c>
      <c r="I83" s="165">
        <v>15.01</v>
      </c>
      <c r="J83" s="165">
        <v>15.01</v>
      </c>
    </row>
    <row r="84" spans="1:10" ht="14.1" customHeight="1">
      <c r="A84" s="291"/>
      <c r="B84" s="103" t="s">
        <v>520</v>
      </c>
      <c r="C84" s="143" t="s">
        <v>168</v>
      </c>
      <c r="D84" s="225" t="s">
        <v>612</v>
      </c>
      <c r="E84" s="234" t="s">
        <v>168</v>
      </c>
      <c r="F84" s="165"/>
      <c r="G84" s="165"/>
      <c r="H84" s="165">
        <v>8.67</v>
      </c>
      <c r="I84" s="165">
        <v>5.22</v>
      </c>
      <c r="J84" s="165">
        <v>5.22</v>
      </c>
    </row>
    <row r="85" spans="1:10" ht="14.1" customHeight="1">
      <c r="A85" s="291"/>
      <c r="B85" s="291"/>
      <c r="C85" s="291"/>
      <c r="D85" s="285"/>
      <c r="E85" s="285"/>
      <c r="F85" s="282"/>
      <c r="G85" s="282"/>
      <c r="H85" s="282"/>
      <c r="I85" s="282"/>
      <c r="J85" s="282"/>
    </row>
    <row r="86" spans="1:10" ht="14.1" customHeight="1">
      <c r="A86" s="10"/>
      <c r="B86" s="10"/>
      <c r="C86" s="10"/>
      <c r="D86" s="10"/>
      <c r="E86" s="10"/>
      <c r="F86" s="1"/>
      <c r="G86" s="1"/>
      <c r="H86" s="1"/>
      <c r="I86" s="1"/>
      <c r="J86" s="1"/>
    </row>
    <row r="87" spans="1:10" ht="14.1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</row>
    <row r="88" spans="1:10" ht="14.1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</row>
    <row r="89" spans="1:10" ht="14.1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0" ht="14.1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 spans="1:10" ht="14.1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 ht="14.1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0" ht="14.1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</row>
    <row r="94" spans="1:10" ht="14.1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</row>
    <row r="95" spans="1:10" ht="14.1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 spans="1:10" ht="14.1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</row>
    <row r="97" spans="1:10" ht="14.1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</row>
    <row r="98" spans="1:10" ht="14.1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</row>
    <row r="99" spans="1:10" ht="14.1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</row>
    <row r="100" spans="1:10" ht="14.1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ht="14.1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 s="10" customFormat="1" ht="14.1" customHeight="1"/>
    <row r="103" spans="1:10" s="10" customFormat="1" ht="14.1" customHeight="1"/>
    <row r="104" spans="1:10" s="10" customFormat="1" ht="14.1" customHeight="1"/>
    <row r="105" spans="1:10" s="10" customFormat="1" ht="14.1" customHeight="1"/>
    <row r="106" spans="1:10" s="10" customFormat="1" ht="14.1" customHeight="1"/>
    <row r="107" spans="1:10" s="10" customFormat="1" ht="14.1" customHeight="1"/>
    <row r="108" spans="1:10" s="10" customFormat="1" ht="14.1" customHeight="1"/>
    <row r="109" spans="1:10" s="10" customFormat="1" ht="14.1" customHeight="1"/>
    <row r="110" spans="1:10" s="10" customFormat="1" ht="14.1" customHeight="1"/>
    <row r="111" spans="1:10" s="10" customFormat="1" ht="14.1" customHeight="1"/>
    <row r="112" spans="1:10" s="10" customFormat="1" ht="14.1" customHeight="1"/>
    <row r="113" s="10" customFormat="1" ht="14.1" customHeight="1"/>
    <row r="114" s="10" customFormat="1" ht="14.1" customHeight="1"/>
    <row r="115" s="10" customFormat="1" ht="14.1" customHeight="1"/>
    <row r="116" s="10" customFormat="1" ht="14.1" customHeight="1"/>
    <row r="117" s="10" customFormat="1" ht="14.1" customHeight="1"/>
    <row r="118" s="10" customFormat="1" ht="14.1" customHeight="1"/>
    <row r="119" s="10" customFormat="1" ht="14.1" customHeight="1"/>
    <row r="120" s="10" customFormat="1" ht="14.1" customHeight="1"/>
    <row r="121" s="10" customFormat="1" ht="14.1" customHeight="1"/>
    <row r="122" s="10" customFormat="1" ht="14.1" customHeight="1"/>
    <row r="123" s="10" customFormat="1" ht="14.1" customHeight="1"/>
    <row r="124" s="10" customFormat="1" ht="14.1" customHeight="1"/>
    <row r="125" s="10" customFormat="1" ht="14.1" customHeight="1"/>
    <row r="126" s="10" customFormat="1" ht="14.1" customHeight="1"/>
    <row r="127" s="10" customFormat="1" ht="14.1" customHeight="1"/>
    <row r="128" s="10" customFormat="1" ht="14.1" customHeight="1"/>
    <row r="129" s="10" customFormat="1" ht="14.1" customHeight="1"/>
    <row r="130" s="10" customFormat="1" ht="14.1" customHeight="1"/>
    <row r="131" s="10" customFormat="1" ht="14.1" customHeight="1"/>
    <row r="132" s="10" customFormat="1" ht="14.1" customHeight="1"/>
    <row r="133" s="10" customFormat="1" ht="14.1" customHeight="1"/>
    <row r="134" s="10" customFormat="1" ht="14.1" customHeight="1"/>
    <row r="135" s="10" customFormat="1" ht="14.1" customHeight="1"/>
    <row r="136" s="10" customFormat="1" ht="14.1" customHeight="1"/>
    <row r="137" s="10" customFormat="1" ht="14.1" customHeight="1"/>
    <row r="138" s="10" customFormat="1" ht="14.1" customHeight="1"/>
    <row r="139" s="10" customFormat="1" ht="14.1" customHeight="1"/>
    <row r="140" s="10" customFormat="1" ht="14.1" customHeight="1"/>
    <row r="141" s="10" customFormat="1" ht="14.1" customHeight="1"/>
    <row r="142" s="10" customFormat="1" ht="14.1" customHeight="1"/>
    <row r="143" s="10" customFormat="1" ht="14.1" customHeight="1"/>
    <row r="144" s="10" customFormat="1" ht="14.1" customHeight="1"/>
    <row r="145" s="10" customFormat="1" ht="14.1" customHeight="1"/>
    <row r="146" s="10" customFormat="1" ht="14.1" customHeight="1"/>
    <row r="147" s="10" customFormat="1" ht="14.1" customHeight="1"/>
    <row r="148" s="10" customFormat="1" ht="14.1" customHeight="1"/>
    <row r="149" s="10" customFormat="1" ht="14.1" customHeight="1"/>
    <row r="150" s="10" customFormat="1" ht="14.1" customHeight="1"/>
    <row r="151" s="10" customFormat="1" ht="14.1" customHeight="1"/>
    <row r="152" s="10" customFormat="1" ht="14.1" customHeight="1"/>
    <row r="153" s="10" customFormat="1" ht="14.1" customHeight="1"/>
    <row r="154" s="10" customFormat="1" ht="14.1" customHeight="1"/>
    <row r="155" s="10" customFormat="1" ht="14.1" customHeight="1"/>
    <row r="156" s="10" customFormat="1" ht="14.1" customHeight="1"/>
    <row r="157" s="10" customFormat="1" ht="14.1" customHeight="1"/>
    <row r="158" s="10" customFormat="1" ht="14.1" customHeight="1"/>
    <row r="159" s="10" customFormat="1" ht="14.1" customHeight="1"/>
    <row r="160" s="10" customFormat="1" ht="14.1" customHeight="1"/>
    <row r="161" s="10" customFormat="1" ht="14.1" customHeight="1"/>
    <row r="162" s="10" customFormat="1" ht="14.1" customHeight="1"/>
    <row r="163" s="10" customFormat="1" ht="14.1" customHeight="1"/>
    <row r="164" s="10" customFormat="1" ht="14.1" customHeight="1"/>
    <row r="165" s="10" customFormat="1" ht="14.1" customHeight="1"/>
    <row r="166" s="10" customFormat="1" ht="14.1" customHeight="1"/>
    <row r="167" s="10" customFormat="1" ht="14.1" customHeight="1"/>
    <row r="168" s="10" customFormat="1" ht="14.1" customHeight="1"/>
    <row r="169" s="10" customFormat="1" ht="14.1" customHeight="1"/>
    <row r="170" s="10" customFormat="1" ht="14.1" customHeight="1"/>
    <row r="171" s="10" customFormat="1" ht="14.1" customHeight="1"/>
    <row r="172" s="10" customFormat="1" ht="14.1" customHeight="1"/>
    <row r="173" s="10" customFormat="1" ht="14.1" customHeight="1"/>
    <row r="174" s="10" customFormat="1" ht="14.1" customHeight="1"/>
    <row r="175" s="10" customFormat="1" ht="14.1" customHeight="1"/>
    <row r="176" s="10" customFormat="1" ht="14.1" customHeight="1"/>
    <row r="177" s="10" customFormat="1" ht="14.1" customHeight="1"/>
    <row r="178" s="10" customFormat="1" ht="14.1" customHeight="1"/>
    <row r="179" s="10" customFormat="1" ht="14.1" customHeight="1"/>
    <row r="180" s="10" customFormat="1" ht="14.1" customHeight="1"/>
    <row r="181" s="10" customFormat="1" ht="14.1" customHeight="1"/>
    <row r="182" s="10" customFormat="1" ht="14.1" customHeight="1"/>
    <row r="183" s="10" customFormat="1" ht="14.1" customHeight="1"/>
    <row r="184" s="10" customFormat="1" ht="14.1" customHeight="1"/>
    <row r="185" s="10" customFormat="1" ht="14.1" customHeight="1"/>
    <row r="186" s="10" customFormat="1" ht="14.1" customHeight="1"/>
    <row r="187" s="10" customFormat="1" ht="14.1" customHeight="1"/>
    <row r="188" s="10" customFormat="1" ht="14.1" customHeight="1"/>
    <row r="189" s="10" customFormat="1" ht="14.1" customHeight="1"/>
    <row r="190" s="10" customFormat="1" ht="14.1" customHeight="1"/>
    <row r="191" s="10" customFormat="1" ht="14.1" customHeight="1"/>
    <row r="192" s="10" customFormat="1" ht="14.1" customHeight="1"/>
    <row r="193" spans="6:10" s="10" customFormat="1" ht="14.1" customHeight="1"/>
    <row r="194" spans="6:10" s="10" customFormat="1" ht="14.1" customHeight="1"/>
    <row r="195" spans="6:10" s="10" customFormat="1" ht="14.1" customHeight="1"/>
    <row r="196" spans="6:10" s="10" customFormat="1" ht="14.1" customHeight="1"/>
    <row r="197" spans="6:10" s="10" customFormat="1" ht="14.1" customHeight="1"/>
    <row r="198" spans="6:10" s="10" customFormat="1" ht="14.1" customHeight="1"/>
    <row r="199" spans="6:10" s="10" customFormat="1" ht="14.1" customHeight="1"/>
    <row r="200" spans="6:10" s="10" customFormat="1" ht="14.1" customHeight="1"/>
    <row r="201" spans="6:10" s="10" customFormat="1" ht="14.1" customHeight="1"/>
    <row r="202" spans="6:10" s="10" customFormat="1" ht="14.1" customHeight="1"/>
    <row r="203" spans="6:10" ht="14.1" customHeight="1">
      <c r="F203" s="10"/>
      <c r="G203" s="10"/>
      <c r="H203" s="10"/>
      <c r="I203" s="10"/>
      <c r="J203" s="10"/>
    </row>
    <row r="204" spans="6:10" ht="14.1" customHeight="1"/>
    <row r="205" spans="6:10" ht="14.1" customHeight="1"/>
    <row r="206" spans="6:10" ht="14.1" customHeight="1"/>
    <row r="207" spans="6:10" ht="14.1" customHeight="1"/>
    <row r="208" spans="6:10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  <row r="313" ht="14.1" customHeight="1"/>
    <row r="314" ht="14.1" customHeight="1"/>
    <row r="315" ht="14.1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14.1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</sheetData>
  <customSheetViews>
    <customSheetView guid="{A341D8C9-5CC0-4C53-B3E4-E55891765B05}" scale="80" showPageBreaks="1" fitToPage="1" printArea="1" hiddenRows="1" hiddenColumns="1" view="pageBreakPreview">
      <pane xSplit="2" ySplit="5" topLeftCell="C63" activePane="bottomRight" state="frozen"/>
      <selection pane="bottomRight" activeCell="B101" sqref="B101"/>
      <rowBreaks count="1" manualBreakCount="1">
        <brk id="131" max="16383" man="1"/>
      </rowBreaks>
      <colBreaks count="1" manualBreakCount="1">
        <brk id="23" max="122" man="1"/>
      </colBreaks>
      <pageMargins left="0.78740157499999996" right="0.78740157499999996" top="0.984251969" bottom="0.984251969" header="0.5" footer="0.5"/>
      <pageSetup paperSize="9" scale="40" orientation="portrait" verticalDpi="0" r:id="rId1"/>
      <headerFooter alignWithMargins="0"/>
    </customSheetView>
  </customSheetViews>
  <phoneticPr fontId="3" type="noConversion"/>
  <pageMargins left="0.78740157480314965" right="0.78740157480314965" top="0.98425196850393704" bottom="0.98425196850393704" header="0.51181102362204722" footer="0.51181102362204722"/>
  <pageSetup paperSize="9" scale="55" orientation="landscape" verticalDpi="0" r:id="rId2"/>
  <headerFooter alignWithMargins="0"/>
  <rowBreaks count="2" manualBreakCount="2">
    <brk id="56" max="9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4"/>
  </sheetPr>
  <dimension ref="A1:N115"/>
  <sheetViews>
    <sheetView showGridLines="0" view="pageBreakPreview" zoomScale="90" zoomScaleNormal="70" zoomScaleSheetLayoutView="90" workbookViewId="0">
      <pane xSplit="4" ySplit="3" topLeftCell="E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2578125" defaultRowHeight="12.75"/>
  <cols>
    <col min="1" max="1" width="2.28515625" style="29" customWidth="1"/>
    <col min="2" max="2" width="61.7109375" style="29" customWidth="1"/>
    <col min="3" max="3" width="51" style="29" customWidth="1"/>
    <col min="4" max="4" width="1.5703125" style="29" customWidth="1"/>
    <col min="5" max="5" width="17.140625" style="29" customWidth="1"/>
    <col min="6" max="8" width="16.140625" style="29" customWidth="1"/>
    <col min="9" max="9" width="16.140625" style="29" hidden="1" customWidth="1"/>
    <col min="10" max="10" width="2.5703125" style="34" customWidth="1"/>
    <col min="11" max="14" width="11.42578125" style="34"/>
    <col min="15" max="16384" width="11.42578125" style="29"/>
  </cols>
  <sheetData>
    <row r="1" spans="1:14" ht="14.1" customHeight="1">
      <c r="A1" s="93"/>
      <c r="B1" s="93"/>
      <c r="C1" s="104"/>
      <c r="D1" s="104"/>
      <c r="E1" s="87"/>
      <c r="F1" s="87"/>
      <c r="G1" s="87"/>
      <c r="H1" s="87"/>
      <c r="I1" s="87"/>
      <c r="J1" s="122"/>
    </row>
    <row r="2" spans="1:14" ht="14.1" customHeight="1">
      <c r="A2" s="96"/>
      <c r="B2" s="97" t="s">
        <v>494</v>
      </c>
      <c r="C2" s="104" t="s">
        <v>126</v>
      </c>
      <c r="D2" s="105"/>
      <c r="E2" s="88"/>
      <c r="F2" s="123"/>
      <c r="G2" s="123"/>
      <c r="H2" s="123"/>
      <c r="I2" s="123"/>
      <c r="J2" s="125"/>
    </row>
    <row r="3" spans="1:14" ht="14.1" customHeight="1">
      <c r="A3" s="268"/>
      <c r="B3" s="374" t="s">
        <v>215</v>
      </c>
      <c r="C3" s="372" t="s">
        <v>127</v>
      </c>
      <c r="D3" s="106"/>
      <c r="E3" s="127" t="s">
        <v>663</v>
      </c>
      <c r="F3" s="127" t="s">
        <v>664</v>
      </c>
      <c r="G3" s="127" t="s">
        <v>662</v>
      </c>
      <c r="H3" s="127" t="s">
        <v>568</v>
      </c>
      <c r="I3" s="127" t="s">
        <v>568</v>
      </c>
      <c r="J3" s="127"/>
    </row>
    <row r="4" spans="1:14" ht="14.1" customHeight="1">
      <c r="A4" s="96"/>
      <c r="B4" s="96"/>
      <c r="C4" s="210"/>
      <c r="D4" s="105"/>
      <c r="E4" s="88"/>
      <c r="F4" s="88"/>
      <c r="G4" s="88"/>
      <c r="H4" s="88"/>
      <c r="I4" s="88"/>
      <c r="J4" s="128"/>
    </row>
    <row r="5" spans="1:14" ht="14.1" customHeight="1">
      <c r="A5" s="96"/>
      <c r="B5" s="97" t="s">
        <v>216</v>
      </c>
      <c r="C5" s="107" t="s">
        <v>128</v>
      </c>
      <c r="D5" s="107"/>
      <c r="E5" s="89"/>
      <c r="F5" s="89"/>
      <c r="G5" s="89"/>
      <c r="H5" s="89"/>
      <c r="I5" s="89"/>
      <c r="J5" s="130"/>
    </row>
    <row r="6" spans="1:14" ht="14.1" customHeight="1">
      <c r="A6" s="96"/>
      <c r="B6" s="98" t="s">
        <v>217</v>
      </c>
      <c r="C6" s="108" t="s">
        <v>136</v>
      </c>
      <c r="D6" s="108"/>
      <c r="E6" s="431">
        <v>376.68025899999998</v>
      </c>
      <c r="F6" s="431">
        <v>228.68856400000001</v>
      </c>
      <c r="G6" s="431">
        <v>1639.016224</v>
      </c>
      <c r="H6" s="431">
        <v>1185.7488639999999</v>
      </c>
      <c r="I6" s="431">
        <v>1185.7488639999999</v>
      </c>
      <c r="J6" s="132"/>
    </row>
    <row r="7" spans="1:14" ht="14.1" customHeight="1">
      <c r="A7" s="96"/>
      <c r="B7" s="99" t="s">
        <v>253</v>
      </c>
      <c r="C7" s="109" t="s">
        <v>129</v>
      </c>
      <c r="D7" s="109"/>
      <c r="E7" s="429">
        <v>151.499</v>
      </c>
      <c r="F7" s="429">
        <v>-22.279</v>
      </c>
      <c r="G7" s="429">
        <v>830.74</v>
      </c>
      <c r="H7" s="429">
        <v>394.43799999999999</v>
      </c>
      <c r="I7" s="429">
        <v>394.43799999999999</v>
      </c>
      <c r="J7" s="132"/>
    </row>
    <row r="8" spans="1:14" ht="14.1" customHeight="1">
      <c r="A8" s="96"/>
      <c r="B8" s="100" t="s">
        <v>254</v>
      </c>
      <c r="C8" s="110" t="s">
        <v>187</v>
      </c>
      <c r="D8" s="109"/>
      <c r="E8" s="429">
        <v>170.96311499999999</v>
      </c>
      <c r="F8" s="429">
        <v>28.574491999999999</v>
      </c>
      <c r="G8" s="429">
        <v>489.16487499999999</v>
      </c>
      <c r="H8" s="429">
        <v>75.602416000000005</v>
      </c>
      <c r="I8" s="429">
        <v>75.602416000000005</v>
      </c>
      <c r="J8" s="132"/>
    </row>
    <row r="9" spans="1:14" ht="14.1" customHeight="1">
      <c r="A9" s="96"/>
      <c r="B9" s="100" t="s">
        <v>255</v>
      </c>
      <c r="C9" s="110" t="s">
        <v>130</v>
      </c>
      <c r="D9" s="109"/>
      <c r="E9" s="429">
        <v>7.5344329999999999</v>
      </c>
      <c r="F9" s="429">
        <v>3.1829139999999998</v>
      </c>
      <c r="G9" s="429">
        <v>18.941303999999999</v>
      </c>
      <c r="H9" s="429">
        <v>2.995819</v>
      </c>
      <c r="I9" s="429">
        <v>2.995819</v>
      </c>
      <c r="J9" s="132"/>
    </row>
    <row r="10" spans="1:14" ht="14.1" customHeight="1">
      <c r="A10" s="96"/>
      <c r="B10" s="100" t="s">
        <v>617</v>
      </c>
      <c r="C10" s="110" t="s">
        <v>186</v>
      </c>
      <c r="D10" s="109"/>
      <c r="E10" s="429">
        <v>-80.462496000000002</v>
      </c>
      <c r="F10" s="429">
        <v>-47.441603000000001</v>
      </c>
      <c r="G10" s="429">
        <v>-281.62434200000001</v>
      </c>
      <c r="H10" s="429">
        <v>-165.941202</v>
      </c>
      <c r="I10" s="429">
        <v>-165.941202</v>
      </c>
      <c r="J10" s="132"/>
    </row>
    <row r="11" spans="1:14" ht="13.5" customHeight="1">
      <c r="A11" s="96"/>
      <c r="B11" s="100" t="s">
        <v>618</v>
      </c>
      <c r="C11" s="110" t="s">
        <v>597</v>
      </c>
      <c r="D11" s="109"/>
      <c r="E11" s="429">
        <v>-23.512132999999999</v>
      </c>
      <c r="F11" s="429">
        <v>-4.7189430000000003</v>
      </c>
      <c r="G11" s="429">
        <v>-88.472900999999993</v>
      </c>
      <c r="H11" s="429">
        <v>-71.878181999999995</v>
      </c>
      <c r="I11" s="429">
        <v>-71.878181999999995</v>
      </c>
      <c r="J11" s="132"/>
      <c r="L11" s="42"/>
    </row>
    <row r="12" spans="1:14" s="31" customFormat="1">
      <c r="A12" s="97"/>
      <c r="B12" s="117" t="s">
        <v>273</v>
      </c>
      <c r="C12" s="117" t="s">
        <v>274</v>
      </c>
      <c r="D12" s="118"/>
      <c r="E12" s="432">
        <v>602.702179</v>
      </c>
      <c r="F12" s="430">
        <v>186.00642400000001</v>
      </c>
      <c r="G12" s="430">
        <v>2607.765159</v>
      </c>
      <c r="H12" s="430">
        <v>1420.9657159999999</v>
      </c>
      <c r="I12" s="430">
        <v>1420.9657159999999</v>
      </c>
      <c r="J12" s="132"/>
      <c r="K12" s="58"/>
      <c r="L12" s="58"/>
      <c r="M12" s="58"/>
      <c r="N12" s="58"/>
    </row>
    <row r="13" spans="1:14" s="31" customFormat="1">
      <c r="A13" s="97"/>
      <c r="B13" s="99" t="s">
        <v>256</v>
      </c>
      <c r="C13" s="109" t="s">
        <v>123</v>
      </c>
      <c r="D13" s="109"/>
      <c r="E13" s="431">
        <v>-1.8407</v>
      </c>
      <c r="F13" s="431">
        <v>-2.086897</v>
      </c>
      <c r="G13" s="431">
        <v>18.320599999999999</v>
      </c>
      <c r="H13" s="431">
        <v>15.076103</v>
      </c>
      <c r="I13" s="431">
        <v>15.076103</v>
      </c>
      <c r="J13" s="132"/>
      <c r="K13" s="58"/>
      <c r="L13" s="58"/>
      <c r="M13" s="58"/>
      <c r="N13" s="58"/>
    </row>
    <row r="14" spans="1:14" ht="14.1" customHeight="1">
      <c r="A14" s="96"/>
      <c r="B14" s="100" t="s">
        <v>630</v>
      </c>
      <c r="C14" s="109" t="s">
        <v>131</v>
      </c>
      <c r="D14" s="109"/>
      <c r="E14" s="431">
        <v>37.781999999999996</v>
      </c>
      <c r="F14" s="431">
        <v>14.429</v>
      </c>
      <c r="G14" s="431">
        <v>112.955</v>
      </c>
      <c r="H14" s="431">
        <v>66.766999999999996</v>
      </c>
      <c r="I14" s="431">
        <v>66.766999999999996</v>
      </c>
      <c r="J14" s="132"/>
    </row>
    <row r="15" spans="1:14" ht="14.1" customHeight="1">
      <c r="A15" s="96"/>
      <c r="B15" s="100" t="s">
        <v>234</v>
      </c>
      <c r="C15" s="110" t="s">
        <v>244</v>
      </c>
      <c r="D15" s="109"/>
      <c r="E15" s="431">
        <v>773.09626600000001</v>
      </c>
      <c r="F15" s="431">
        <v>682.755582</v>
      </c>
      <c r="G15" s="431">
        <v>3005.061592</v>
      </c>
      <c r="H15" s="431">
        <v>2331.3261389999998</v>
      </c>
      <c r="I15" s="431">
        <v>2331.3261389999998</v>
      </c>
      <c r="J15" s="132"/>
    </row>
    <row r="16" spans="1:14" ht="14.1" customHeight="1">
      <c r="A16" s="96"/>
      <c r="B16" s="100" t="s">
        <v>257</v>
      </c>
      <c r="C16" s="110" t="s">
        <v>176</v>
      </c>
      <c r="D16" s="109"/>
      <c r="E16" s="431">
        <v>-31.264911999999999</v>
      </c>
      <c r="F16" s="431">
        <v>-48.560637</v>
      </c>
      <c r="G16" s="431">
        <v>-126.940417</v>
      </c>
      <c r="H16" s="431">
        <v>-181.47219999999999</v>
      </c>
      <c r="I16" s="431">
        <v>-181.47219999999999</v>
      </c>
      <c r="J16" s="132"/>
    </row>
    <row r="17" spans="1:14" ht="14.1" customHeight="1">
      <c r="A17" s="96"/>
      <c r="B17" s="99" t="s">
        <v>258</v>
      </c>
      <c r="C17" s="109" t="s">
        <v>70</v>
      </c>
      <c r="D17" s="109"/>
      <c r="E17" s="431">
        <v>0.77907899999999997</v>
      </c>
      <c r="F17" s="431">
        <v>-18.186616000000001</v>
      </c>
      <c r="G17" s="431">
        <v>16.378219000000001</v>
      </c>
      <c r="H17" s="431">
        <v>-5.2540490000000002</v>
      </c>
      <c r="I17" s="431">
        <v>-5.2540490000000002</v>
      </c>
      <c r="J17" s="132"/>
    </row>
    <row r="18" spans="1:14" s="31" customFormat="1">
      <c r="A18" s="97"/>
      <c r="B18" s="117" t="s">
        <v>259</v>
      </c>
      <c r="C18" s="117" t="s">
        <v>85</v>
      </c>
      <c r="D18" s="118"/>
      <c r="E18" s="405">
        <v>1381.253913</v>
      </c>
      <c r="F18" s="405">
        <v>814.35685599999999</v>
      </c>
      <c r="G18" s="405">
        <v>5633.5401540000003</v>
      </c>
      <c r="H18" s="405">
        <v>3647.4087079999999</v>
      </c>
      <c r="I18" s="405">
        <v>3647.4087079999999</v>
      </c>
      <c r="J18" s="132"/>
      <c r="K18" s="58"/>
      <c r="L18" s="58"/>
      <c r="M18" s="58"/>
      <c r="N18" s="58"/>
    </row>
    <row r="19" spans="1:14" s="31" customFormat="1">
      <c r="A19" s="97"/>
      <c r="B19" s="101"/>
      <c r="C19" s="111"/>
      <c r="D19" s="111"/>
      <c r="E19" s="90"/>
      <c r="F19" s="90"/>
      <c r="G19" s="90"/>
      <c r="H19" s="90"/>
      <c r="I19" s="90"/>
      <c r="J19" s="132"/>
      <c r="K19" s="58"/>
      <c r="L19" s="58"/>
      <c r="M19" s="58"/>
      <c r="N19" s="58"/>
    </row>
    <row r="20" spans="1:14" ht="14.1" customHeight="1">
      <c r="A20" s="96"/>
      <c r="B20" s="102" t="s">
        <v>260</v>
      </c>
      <c r="C20" s="112" t="s">
        <v>179</v>
      </c>
      <c r="D20" s="113"/>
      <c r="E20" s="128"/>
      <c r="F20" s="128"/>
      <c r="G20" s="128"/>
      <c r="H20" s="128"/>
      <c r="I20" s="128"/>
      <c r="J20" s="128"/>
    </row>
    <row r="21" spans="1:14" ht="14.1" customHeight="1">
      <c r="A21" s="96"/>
      <c r="B21" s="103" t="s">
        <v>500</v>
      </c>
      <c r="C21" s="114" t="s">
        <v>503</v>
      </c>
      <c r="D21" s="115"/>
      <c r="E21" s="434">
        <v>0.70355900000000005</v>
      </c>
      <c r="F21" s="434">
        <v>0.79083300000000001</v>
      </c>
      <c r="G21" s="434">
        <v>0.69885399999999998</v>
      </c>
      <c r="H21" s="434">
        <v>0.75502599999999997</v>
      </c>
      <c r="I21" s="434">
        <v>0.75502599999999997</v>
      </c>
      <c r="J21" s="134"/>
    </row>
    <row r="22" spans="1:14" ht="14.1" customHeight="1">
      <c r="A22" s="96"/>
      <c r="B22" s="100" t="s">
        <v>499</v>
      </c>
      <c r="C22" s="110" t="s">
        <v>501</v>
      </c>
      <c r="D22" s="116"/>
      <c r="E22" s="433">
        <v>0.160028</v>
      </c>
      <c r="F22" s="433">
        <v>0.16661899999999999</v>
      </c>
      <c r="G22" s="433">
        <v>0.15462000000000001</v>
      </c>
      <c r="H22" s="433">
        <v>0.16399900000000001</v>
      </c>
      <c r="I22" s="433">
        <v>0.16399900000000001</v>
      </c>
      <c r="J22" s="134"/>
    </row>
    <row r="23" spans="1:14" ht="14.1" customHeight="1">
      <c r="A23" s="96"/>
      <c r="B23" s="100" t="s">
        <v>468</v>
      </c>
      <c r="C23" s="110" t="s">
        <v>468</v>
      </c>
      <c r="D23" s="116"/>
      <c r="E23" s="433">
        <v>0.86358699999999999</v>
      </c>
      <c r="F23" s="433">
        <v>0.95745199999999997</v>
      </c>
      <c r="G23" s="433">
        <v>0.85347399999999995</v>
      </c>
      <c r="H23" s="433">
        <v>0.91902499999999998</v>
      </c>
      <c r="I23" s="433">
        <v>0.91902499999999998</v>
      </c>
      <c r="J23" s="134"/>
    </row>
    <row r="24" spans="1:14" ht="14.1" customHeight="1">
      <c r="A24" s="96"/>
      <c r="B24" s="96"/>
      <c r="C24" s="111"/>
      <c r="D24" s="111"/>
      <c r="E24" s="134"/>
      <c r="F24" s="134"/>
      <c r="G24" s="134"/>
      <c r="H24" s="134"/>
      <c r="I24" s="134"/>
      <c r="J24" s="134"/>
    </row>
    <row r="25" spans="1:14" s="28" customFormat="1">
      <c r="J25" s="46"/>
      <c r="K25" s="46"/>
      <c r="L25" s="46"/>
      <c r="M25" s="46"/>
      <c r="N25" s="46"/>
    </row>
    <row r="26" spans="1:14" s="28" customFormat="1">
      <c r="J26" s="46"/>
      <c r="K26" s="46"/>
      <c r="L26" s="46"/>
      <c r="M26" s="46"/>
      <c r="N26" s="46"/>
    </row>
    <row r="27" spans="1:14" s="28" customFormat="1">
      <c r="J27" s="46"/>
      <c r="K27" s="46"/>
      <c r="L27" s="46"/>
      <c r="M27" s="46"/>
      <c r="N27" s="46"/>
    </row>
    <row r="28" spans="1:14" s="28" customFormat="1">
      <c r="J28" s="46"/>
      <c r="K28" s="46"/>
      <c r="L28" s="46"/>
      <c r="M28" s="46"/>
      <c r="N28" s="46"/>
    </row>
    <row r="29" spans="1:14" s="28" customFormat="1">
      <c r="J29" s="46"/>
      <c r="K29" s="46"/>
      <c r="L29" s="46"/>
      <c r="M29" s="46"/>
      <c r="N29" s="46"/>
    </row>
    <row r="30" spans="1:14" s="28" customFormat="1">
      <c r="J30" s="46"/>
      <c r="K30" s="46"/>
      <c r="L30" s="46"/>
      <c r="M30" s="46"/>
      <c r="N30" s="46"/>
    </row>
    <row r="31" spans="1:14" s="28" customFormat="1">
      <c r="J31" s="46"/>
      <c r="K31" s="46"/>
      <c r="L31" s="46"/>
      <c r="M31" s="46"/>
      <c r="N31" s="46"/>
    </row>
    <row r="32" spans="1:14" s="28" customFormat="1">
      <c r="J32" s="46"/>
      <c r="K32" s="46"/>
      <c r="L32" s="46"/>
      <c r="M32" s="46"/>
      <c r="N32" s="46"/>
    </row>
    <row r="33" spans="10:14" s="28" customFormat="1">
      <c r="J33" s="46"/>
      <c r="K33" s="46"/>
      <c r="L33" s="46"/>
      <c r="M33" s="46"/>
      <c r="N33" s="46"/>
    </row>
    <row r="34" spans="10:14" s="28" customFormat="1">
      <c r="J34" s="46"/>
      <c r="K34" s="46"/>
      <c r="L34" s="46"/>
      <c r="M34" s="46"/>
      <c r="N34" s="46"/>
    </row>
    <row r="35" spans="10:14" s="28" customFormat="1">
      <c r="J35" s="46"/>
      <c r="K35" s="46"/>
      <c r="L35" s="46"/>
      <c r="M35" s="46"/>
      <c r="N35" s="46"/>
    </row>
    <row r="36" spans="10:14" s="28" customFormat="1">
      <c r="J36" s="46"/>
      <c r="K36" s="46"/>
      <c r="L36" s="46"/>
      <c r="M36" s="46"/>
      <c r="N36" s="46"/>
    </row>
    <row r="37" spans="10:14" s="28" customFormat="1">
      <c r="J37" s="46"/>
      <c r="K37" s="46"/>
      <c r="L37" s="46"/>
      <c r="M37" s="46"/>
      <c r="N37" s="46"/>
    </row>
    <row r="38" spans="10:14" s="28" customFormat="1">
      <c r="J38" s="46"/>
      <c r="K38" s="46"/>
      <c r="L38" s="46"/>
      <c r="M38" s="46"/>
      <c r="N38" s="46"/>
    </row>
    <row r="39" spans="10:14" s="28" customFormat="1">
      <c r="J39" s="46"/>
      <c r="K39" s="46"/>
      <c r="L39" s="46"/>
      <c r="M39" s="46"/>
      <c r="N39" s="46"/>
    </row>
    <row r="40" spans="10:14" s="28" customFormat="1">
      <c r="J40" s="46"/>
      <c r="K40" s="46"/>
      <c r="L40" s="46"/>
      <c r="M40" s="46"/>
      <c r="N40" s="46"/>
    </row>
    <row r="41" spans="10:14" s="28" customFormat="1">
      <c r="J41" s="46"/>
      <c r="K41" s="46"/>
      <c r="L41" s="46"/>
      <c r="M41" s="46"/>
      <c r="N41" s="46"/>
    </row>
    <row r="42" spans="10:14" s="28" customFormat="1">
      <c r="J42" s="46"/>
      <c r="K42" s="46"/>
      <c r="L42" s="46"/>
      <c r="M42" s="46"/>
      <c r="N42" s="46"/>
    </row>
    <row r="43" spans="10:14" s="28" customFormat="1">
      <c r="J43" s="46"/>
      <c r="K43" s="46"/>
      <c r="L43" s="46"/>
      <c r="M43" s="46"/>
      <c r="N43" s="46"/>
    </row>
    <row r="44" spans="10:14" s="28" customFormat="1">
      <c r="J44" s="46"/>
      <c r="K44" s="46"/>
      <c r="L44" s="46"/>
      <c r="M44" s="46"/>
      <c r="N44" s="46"/>
    </row>
    <row r="45" spans="10:14" s="28" customFormat="1">
      <c r="J45" s="46"/>
      <c r="K45" s="46"/>
      <c r="L45" s="46"/>
      <c r="M45" s="46"/>
      <c r="N45" s="46"/>
    </row>
    <row r="46" spans="10:14" s="28" customFormat="1">
      <c r="J46" s="46"/>
      <c r="K46" s="46"/>
      <c r="L46" s="46"/>
      <c r="M46" s="46"/>
      <c r="N46" s="46"/>
    </row>
    <row r="47" spans="10:14" s="28" customFormat="1">
      <c r="J47" s="46"/>
      <c r="K47" s="46"/>
      <c r="L47" s="46"/>
      <c r="M47" s="46"/>
      <c r="N47" s="46"/>
    </row>
    <row r="48" spans="10:14" s="28" customFormat="1">
      <c r="J48" s="46"/>
      <c r="K48" s="46"/>
      <c r="L48" s="46"/>
      <c r="M48" s="46"/>
      <c r="N48" s="46"/>
    </row>
    <row r="49" spans="10:14" s="28" customFormat="1">
      <c r="J49" s="46"/>
      <c r="K49" s="46"/>
      <c r="L49" s="46"/>
      <c r="M49" s="46"/>
      <c r="N49" s="46"/>
    </row>
    <row r="50" spans="10:14" s="28" customFormat="1">
      <c r="J50" s="46"/>
      <c r="K50" s="46"/>
      <c r="L50" s="46"/>
      <c r="M50" s="46"/>
      <c r="N50" s="46"/>
    </row>
    <row r="51" spans="10:14" s="28" customFormat="1">
      <c r="J51" s="46"/>
      <c r="K51" s="46"/>
      <c r="L51" s="46"/>
      <c r="M51" s="46"/>
      <c r="N51" s="46"/>
    </row>
    <row r="52" spans="10:14" s="28" customFormat="1">
      <c r="J52" s="46"/>
      <c r="K52" s="46"/>
      <c r="L52" s="46"/>
      <c r="M52" s="46"/>
      <c r="N52" s="46"/>
    </row>
    <row r="53" spans="10:14" s="28" customFormat="1">
      <c r="J53" s="46"/>
      <c r="K53" s="46"/>
      <c r="L53" s="46"/>
      <c r="M53" s="46"/>
      <c r="N53" s="46"/>
    </row>
    <row r="54" spans="10:14" s="28" customFormat="1">
      <c r="J54" s="46"/>
      <c r="K54" s="46"/>
      <c r="L54" s="46"/>
      <c r="M54" s="46"/>
      <c r="N54" s="46"/>
    </row>
    <row r="55" spans="10:14" s="28" customFormat="1">
      <c r="J55" s="46"/>
      <c r="K55" s="46"/>
      <c r="L55" s="46"/>
      <c r="M55" s="46"/>
      <c r="N55" s="46"/>
    </row>
    <row r="56" spans="10:14" s="28" customFormat="1">
      <c r="J56" s="46"/>
      <c r="K56" s="46"/>
      <c r="L56" s="46"/>
      <c r="M56" s="46"/>
      <c r="N56" s="46"/>
    </row>
    <row r="57" spans="10:14" s="28" customFormat="1">
      <c r="J57" s="46"/>
      <c r="K57" s="46"/>
      <c r="L57" s="46"/>
      <c r="M57" s="46"/>
      <c r="N57" s="46"/>
    </row>
    <row r="58" spans="10:14" s="28" customFormat="1">
      <c r="J58" s="46"/>
      <c r="K58" s="46"/>
      <c r="L58" s="46"/>
      <c r="M58" s="46"/>
      <c r="N58" s="46"/>
    </row>
    <row r="59" spans="10:14" s="28" customFormat="1">
      <c r="J59" s="46"/>
      <c r="K59" s="46"/>
      <c r="L59" s="46"/>
      <c r="M59" s="46"/>
      <c r="N59" s="46"/>
    </row>
    <row r="60" spans="10:14" s="28" customFormat="1">
      <c r="J60" s="46"/>
      <c r="K60" s="46"/>
      <c r="L60" s="46"/>
      <c r="M60" s="46"/>
      <c r="N60" s="46"/>
    </row>
    <row r="61" spans="10:14" s="28" customFormat="1">
      <c r="J61" s="46"/>
      <c r="K61" s="46"/>
      <c r="L61" s="46"/>
      <c r="M61" s="46"/>
      <c r="N61" s="46"/>
    </row>
    <row r="62" spans="10:14" s="28" customFormat="1">
      <c r="J62" s="46"/>
      <c r="K62" s="46"/>
      <c r="L62" s="46"/>
      <c r="M62" s="46"/>
      <c r="N62" s="46"/>
    </row>
    <row r="63" spans="10:14" s="28" customFormat="1">
      <c r="J63" s="46"/>
      <c r="K63" s="46"/>
      <c r="L63" s="46"/>
      <c r="M63" s="46"/>
      <c r="N63" s="46"/>
    </row>
    <row r="64" spans="10:14" s="28" customFormat="1">
      <c r="J64" s="46"/>
      <c r="K64" s="46"/>
      <c r="L64" s="46"/>
      <c r="M64" s="46"/>
      <c r="N64" s="46"/>
    </row>
    <row r="65" spans="10:14" s="28" customFormat="1">
      <c r="J65" s="46"/>
      <c r="K65" s="46"/>
      <c r="L65" s="46"/>
      <c r="M65" s="46"/>
      <c r="N65" s="46"/>
    </row>
    <row r="66" spans="10:14" s="28" customFormat="1">
      <c r="J66" s="46"/>
      <c r="K66" s="46"/>
      <c r="L66" s="46"/>
      <c r="M66" s="46"/>
      <c r="N66" s="46"/>
    </row>
    <row r="67" spans="10:14" s="28" customFormat="1">
      <c r="J67" s="46"/>
      <c r="K67" s="46"/>
      <c r="L67" s="46"/>
      <c r="M67" s="46"/>
      <c r="N67" s="46"/>
    </row>
    <row r="68" spans="10:14" s="28" customFormat="1">
      <c r="J68" s="46"/>
      <c r="K68" s="46"/>
      <c r="L68" s="46"/>
      <c r="M68" s="46"/>
      <c r="N68" s="46"/>
    </row>
    <row r="69" spans="10:14" s="28" customFormat="1">
      <c r="J69" s="46"/>
      <c r="K69" s="46"/>
      <c r="L69" s="46"/>
      <c r="M69" s="46"/>
      <c r="N69" s="46"/>
    </row>
    <row r="70" spans="10:14" s="28" customFormat="1">
      <c r="J70" s="46"/>
      <c r="K70" s="46"/>
      <c r="L70" s="46"/>
      <c r="M70" s="46"/>
      <c r="N70" s="46"/>
    </row>
    <row r="71" spans="10:14" s="28" customFormat="1">
      <c r="J71" s="46"/>
      <c r="K71" s="46"/>
      <c r="L71" s="46"/>
      <c r="M71" s="46"/>
      <c r="N71" s="46"/>
    </row>
    <row r="72" spans="10:14" s="28" customFormat="1">
      <c r="J72" s="46"/>
      <c r="K72" s="46"/>
      <c r="L72" s="46"/>
      <c r="M72" s="46"/>
      <c r="N72" s="46"/>
    </row>
    <row r="73" spans="10:14" s="28" customFormat="1">
      <c r="J73" s="46"/>
      <c r="K73" s="46"/>
      <c r="L73" s="46"/>
      <c r="M73" s="46"/>
      <c r="N73" s="46"/>
    </row>
    <row r="74" spans="10:14" s="28" customFormat="1">
      <c r="J74" s="46"/>
      <c r="K74" s="46"/>
      <c r="L74" s="46"/>
      <c r="M74" s="46"/>
      <c r="N74" s="46"/>
    </row>
    <row r="75" spans="10:14" s="28" customFormat="1">
      <c r="J75" s="46"/>
      <c r="K75" s="46"/>
      <c r="L75" s="46"/>
      <c r="M75" s="46"/>
      <c r="N75" s="46"/>
    </row>
    <row r="76" spans="10:14" s="28" customFormat="1">
      <c r="J76" s="46"/>
      <c r="K76" s="46"/>
      <c r="L76" s="46"/>
      <c r="M76" s="46"/>
      <c r="N76" s="46"/>
    </row>
    <row r="77" spans="10:14" s="28" customFormat="1">
      <c r="J77" s="46"/>
      <c r="K77" s="46"/>
      <c r="L77" s="46"/>
      <c r="M77" s="46"/>
      <c r="N77" s="46"/>
    </row>
    <row r="78" spans="10:14" s="28" customFormat="1">
      <c r="J78" s="46"/>
      <c r="K78" s="46"/>
      <c r="L78" s="46"/>
      <c r="M78" s="46"/>
      <c r="N78" s="46"/>
    </row>
    <row r="79" spans="10:14" s="28" customFormat="1">
      <c r="J79" s="46"/>
      <c r="K79" s="46"/>
      <c r="L79" s="46"/>
      <c r="M79" s="46"/>
      <c r="N79" s="46"/>
    </row>
    <row r="80" spans="10:14" s="28" customFormat="1">
      <c r="J80" s="46"/>
      <c r="K80" s="46"/>
      <c r="L80" s="46"/>
      <c r="M80" s="46"/>
      <c r="N80" s="46"/>
    </row>
    <row r="81" spans="10:14" s="28" customFormat="1">
      <c r="J81" s="46"/>
      <c r="K81" s="46"/>
      <c r="L81" s="46"/>
      <c r="M81" s="46"/>
      <c r="N81" s="46"/>
    </row>
    <row r="82" spans="10:14" s="28" customFormat="1">
      <c r="J82" s="46"/>
      <c r="K82" s="46"/>
      <c r="L82" s="46"/>
      <c r="M82" s="46"/>
      <c r="N82" s="46"/>
    </row>
    <row r="83" spans="10:14" s="28" customFormat="1">
      <c r="J83" s="46"/>
      <c r="K83" s="46"/>
      <c r="L83" s="46"/>
      <c r="M83" s="46"/>
      <c r="N83" s="46"/>
    </row>
    <row r="84" spans="10:14" s="28" customFormat="1">
      <c r="J84" s="46"/>
      <c r="K84" s="46"/>
      <c r="L84" s="46"/>
      <c r="M84" s="46"/>
      <c r="N84" s="46"/>
    </row>
    <row r="85" spans="10:14" s="28" customFormat="1">
      <c r="J85" s="46"/>
      <c r="K85" s="46"/>
      <c r="L85" s="46"/>
      <c r="M85" s="46"/>
      <c r="N85" s="46"/>
    </row>
    <row r="86" spans="10:14" s="28" customFormat="1">
      <c r="J86" s="46"/>
      <c r="K86" s="46"/>
      <c r="L86" s="46"/>
      <c r="M86" s="46"/>
      <c r="N86" s="46"/>
    </row>
    <row r="87" spans="10:14" s="28" customFormat="1">
      <c r="J87" s="46"/>
      <c r="K87" s="46"/>
      <c r="L87" s="46"/>
      <c r="M87" s="46"/>
      <c r="N87" s="46"/>
    </row>
    <row r="88" spans="10:14" s="28" customFormat="1">
      <c r="J88" s="46"/>
      <c r="K88" s="46"/>
      <c r="L88" s="46"/>
      <c r="M88" s="46"/>
      <c r="N88" s="46"/>
    </row>
    <row r="89" spans="10:14" s="28" customFormat="1">
      <c r="J89" s="46"/>
      <c r="K89" s="46"/>
      <c r="L89" s="46"/>
      <c r="M89" s="46"/>
      <c r="N89" s="46"/>
    </row>
    <row r="90" spans="10:14" s="28" customFormat="1">
      <c r="J90" s="46"/>
      <c r="K90" s="46"/>
      <c r="L90" s="46"/>
      <c r="M90" s="46"/>
      <c r="N90" s="46"/>
    </row>
    <row r="91" spans="10:14" s="28" customFormat="1">
      <c r="J91" s="46"/>
      <c r="K91" s="46"/>
      <c r="L91" s="46"/>
      <c r="M91" s="46"/>
      <c r="N91" s="46"/>
    </row>
    <row r="92" spans="10:14" s="28" customFormat="1">
      <c r="J92" s="46"/>
      <c r="K92" s="46"/>
      <c r="L92" s="46"/>
      <c r="M92" s="46"/>
      <c r="N92" s="46"/>
    </row>
    <row r="93" spans="10:14" s="28" customFormat="1">
      <c r="J93" s="46"/>
      <c r="K93" s="46"/>
      <c r="L93" s="46"/>
      <c r="M93" s="46"/>
      <c r="N93" s="46"/>
    </row>
    <row r="94" spans="10:14" s="28" customFormat="1">
      <c r="J94" s="46"/>
      <c r="K94" s="46"/>
      <c r="L94" s="46"/>
      <c r="M94" s="46"/>
      <c r="N94" s="46"/>
    </row>
    <row r="95" spans="10:14" s="28" customFormat="1">
      <c r="J95" s="46"/>
      <c r="K95" s="46"/>
      <c r="L95" s="46"/>
      <c r="M95" s="46"/>
      <c r="N95" s="46"/>
    </row>
    <row r="96" spans="10:14" s="28" customFormat="1">
      <c r="J96" s="46"/>
      <c r="K96" s="46"/>
      <c r="L96" s="46"/>
      <c r="M96" s="46"/>
      <c r="N96" s="46"/>
    </row>
    <row r="97" spans="10:14" s="28" customFormat="1">
      <c r="J97" s="46"/>
      <c r="K97" s="46"/>
      <c r="L97" s="46"/>
      <c r="M97" s="46"/>
      <c r="N97" s="46"/>
    </row>
    <row r="98" spans="10:14" s="28" customFormat="1">
      <c r="J98" s="46"/>
      <c r="K98" s="46"/>
      <c r="L98" s="46"/>
      <c r="M98" s="46"/>
      <c r="N98" s="46"/>
    </row>
    <row r="99" spans="10:14" s="28" customFormat="1">
      <c r="J99" s="46"/>
      <c r="K99" s="46"/>
      <c r="L99" s="46"/>
      <c r="M99" s="46"/>
      <c r="N99" s="46"/>
    </row>
    <row r="100" spans="10:14" s="28" customFormat="1">
      <c r="J100" s="46"/>
      <c r="K100" s="46"/>
      <c r="L100" s="46"/>
      <c r="M100" s="46"/>
      <c r="N100" s="46"/>
    </row>
    <row r="101" spans="10:14" s="28" customFormat="1">
      <c r="J101" s="46"/>
      <c r="K101" s="46"/>
      <c r="L101" s="46"/>
      <c r="M101" s="46"/>
      <c r="N101" s="46"/>
    </row>
    <row r="102" spans="10:14" s="28" customFormat="1">
      <c r="J102" s="46"/>
      <c r="K102" s="46"/>
      <c r="L102" s="46"/>
      <c r="M102" s="46"/>
      <c r="N102" s="46"/>
    </row>
    <row r="103" spans="10:14" s="28" customFormat="1">
      <c r="J103" s="46"/>
      <c r="K103" s="46"/>
      <c r="L103" s="46"/>
      <c r="M103" s="46"/>
      <c r="N103" s="46"/>
    </row>
    <row r="104" spans="10:14" s="28" customFormat="1">
      <c r="J104" s="46"/>
      <c r="K104" s="46"/>
      <c r="L104" s="46"/>
      <c r="M104" s="46"/>
      <c r="N104" s="46"/>
    </row>
    <row r="105" spans="10:14" s="28" customFormat="1">
      <c r="J105" s="46"/>
      <c r="K105" s="46"/>
      <c r="L105" s="46"/>
      <c r="M105" s="46"/>
      <c r="N105" s="46"/>
    </row>
    <row r="106" spans="10:14" s="28" customFormat="1">
      <c r="J106" s="46"/>
      <c r="K106" s="46"/>
      <c r="L106" s="46"/>
      <c r="M106" s="46"/>
      <c r="N106" s="46"/>
    </row>
    <row r="107" spans="10:14" s="28" customFormat="1">
      <c r="J107" s="46"/>
      <c r="K107" s="46"/>
      <c r="L107" s="46"/>
      <c r="M107" s="46"/>
      <c r="N107" s="46"/>
    </row>
    <row r="108" spans="10:14" s="28" customFormat="1">
      <c r="J108" s="46"/>
      <c r="K108" s="46"/>
      <c r="L108" s="46"/>
      <c r="M108" s="46"/>
      <c r="N108" s="46"/>
    </row>
    <row r="109" spans="10:14" s="28" customFormat="1">
      <c r="J109" s="46"/>
      <c r="K109" s="46"/>
      <c r="L109" s="46"/>
      <c r="M109" s="46"/>
      <c r="N109" s="46"/>
    </row>
    <row r="110" spans="10:14" s="28" customFormat="1">
      <c r="J110" s="46"/>
      <c r="K110" s="46"/>
      <c r="L110" s="46"/>
      <c r="M110" s="46"/>
      <c r="N110" s="46"/>
    </row>
    <row r="111" spans="10:14" s="28" customFormat="1">
      <c r="J111" s="46"/>
      <c r="K111" s="46"/>
      <c r="L111" s="46"/>
      <c r="M111" s="46"/>
      <c r="N111" s="46"/>
    </row>
    <row r="112" spans="10:14" s="28" customFormat="1">
      <c r="J112" s="46"/>
      <c r="K112" s="46"/>
      <c r="L112" s="46"/>
      <c r="M112" s="46"/>
      <c r="N112" s="46"/>
    </row>
    <row r="113" spans="10:14" s="28" customFormat="1">
      <c r="J113" s="46"/>
      <c r="K113" s="46"/>
      <c r="L113" s="46"/>
      <c r="M113" s="46"/>
      <c r="N113" s="46"/>
    </row>
    <row r="114" spans="10:14" s="28" customFormat="1">
      <c r="J114" s="46"/>
      <c r="K114" s="46"/>
      <c r="L114" s="46"/>
      <c r="M114" s="46"/>
      <c r="N114" s="46"/>
    </row>
    <row r="115" spans="10:14" s="28" customFormat="1">
      <c r="J115" s="46"/>
      <c r="K115" s="46"/>
      <c r="L115" s="46"/>
      <c r="M115" s="46"/>
      <c r="N115" s="46"/>
    </row>
  </sheetData>
  <pageMargins left="0.47244094488188981" right="0.19685039370078741" top="0.23622047244094491" bottom="0.15748031496062992" header="0.51181102362204722" footer="0.51181102362204722"/>
  <pageSetup paperSize="9" scale="55" fitToHeight="4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4"/>
  </sheetPr>
  <dimension ref="A1:AV334"/>
  <sheetViews>
    <sheetView showGridLines="0" view="pageBreakPreview" zoomScale="90" zoomScaleNormal="70" zoomScaleSheetLayoutView="90" workbookViewId="0">
      <pane xSplit="4" ySplit="1" topLeftCell="E2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2578125" defaultRowHeight="12.75"/>
  <cols>
    <col min="1" max="1" width="2.28515625" style="29" customWidth="1"/>
    <col min="2" max="2" width="62.28515625" style="29" customWidth="1"/>
    <col min="3" max="3" width="63" style="29" customWidth="1"/>
    <col min="4" max="4" width="1.5703125" style="29" customWidth="1"/>
    <col min="5" max="5" width="17.140625" style="29" customWidth="1"/>
    <col min="6" max="8" width="16.140625" style="29" customWidth="1"/>
    <col min="9" max="9" width="16.140625" style="29" hidden="1" customWidth="1"/>
    <col min="10" max="10" width="2.5703125" style="34" customWidth="1"/>
    <col min="11" max="11" width="11.85546875" style="34" bestFit="1" customWidth="1"/>
    <col min="12" max="14" width="11.5703125" style="34" bestFit="1" customWidth="1"/>
    <col min="15" max="18" width="11.42578125" style="34"/>
    <col min="19" max="16384" width="11.42578125" style="29"/>
  </cols>
  <sheetData>
    <row r="1" spans="1:48" s="34" customFormat="1" ht="14.1" customHeight="1">
      <c r="A1" s="96"/>
      <c r="B1" s="96"/>
      <c r="C1" s="215"/>
      <c r="D1" s="215"/>
      <c r="E1" s="124"/>
      <c r="F1" s="121"/>
      <c r="G1" s="121"/>
      <c r="H1" s="121"/>
      <c r="I1" s="121"/>
      <c r="J1" s="134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</row>
    <row r="2" spans="1:48" s="34" customFormat="1" ht="14.1" customHeight="1">
      <c r="A2" s="96"/>
      <c r="B2" s="135" t="s">
        <v>261</v>
      </c>
      <c r="C2" s="216" t="s">
        <v>133</v>
      </c>
      <c r="D2" s="215"/>
      <c r="E2" s="124"/>
      <c r="F2" s="159"/>
      <c r="G2" s="159"/>
      <c r="H2" s="159"/>
      <c r="I2" s="159"/>
      <c r="J2" s="134"/>
      <c r="K2" s="45"/>
      <c r="L2" s="45"/>
      <c r="M2" s="45"/>
      <c r="N2" s="45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</row>
    <row r="3" spans="1:48" s="34" customFormat="1" ht="14.1" customHeight="1">
      <c r="A3" s="96"/>
      <c r="B3" s="136" t="s">
        <v>262</v>
      </c>
      <c r="C3" s="217" t="s">
        <v>134</v>
      </c>
      <c r="D3" s="218"/>
      <c r="E3" s="127" t="str">
        <f>+'1. Result performance Group'!E3</f>
        <v>Q4 2012</v>
      </c>
      <c r="F3" s="127" t="str">
        <f>+'1. Result performance Group'!F3</f>
        <v>Q4 2011</v>
      </c>
      <c r="G3" s="127" t="str">
        <f>+'1. Result performance Group'!G3</f>
        <v>1.1.-31.12.2012</v>
      </c>
      <c r="H3" s="127" t="str">
        <f>+'1. Result performance Group'!H3</f>
        <v>1.1.-31.12.2011</v>
      </c>
      <c r="I3" s="443" t="s">
        <v>568</v>
      </c>
      <c r="J3" s="134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</row>
    <row r="4" spans="1:48" s="34" customFormat="1" ht="14.1" customHeight="1">
      <c r="A4" s="96"/>
      <c r="B4" s="96"/>
      <c r="C4" s="215"/>
      <c r="D4" s="215"/>
      <c r="E4" s="124"/>
      <c r="F4" s="124"/>
      <c r="G4" s="124"/>
      <c r="H4" s="124"/>
      <c r="I4" s="124"/>
      <c r="J4" s="134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s="34" customFormat="1" ht="14.1" customHeight="1">
      <c r="A5" s="96"/>
      <c r="B5" s="137" t="s">
        <v>263</v>
      </c>
      <c r="C5" s="219" t="s">
        <v>128</v>
      </c>
      <c r="D5" s="219"/>
      <c r="E5" s="151"/>
      <c r="F5" s="161"/>
      <c r="G5" s="161"/>
      <c r="H5" s="161"/>
      <c r="I5" s="161"/>
      <c r="J5" s="134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8" s="34" customFormat="1" ht="14.1" customHeight="1">
      <c r="A6" s="96"/>
      <c r="B6" s="100" t="s">
        <v>495</v>
      </c>
      <c r="C6" s="227" t="s">
        <v>496</v>
      </c>
      <c r="D6" s="220"/>
      <c r="E6" s="397">
        <v>2029.6969240000001</v>
      </c>
      <c r="F6" s="444">
        <v>2000.8760520000001</v>
      </c>
      <c r="G6" s="444">
        <v>8131.1192339999998</v>
      </c>
      <c r="H6" s="444">
        <v>8082.8204470000001</v>
      </c>
      <c r="I6" s="444">
        <v>8082.8204470000001</v>
      </c>
      <c r="J6" s="134"/>
      <c r="K6" s="36"/>
      <c r="L6" s="36"/>
      <c r="M6" s="36"/>
      <c r="N6" s="36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48" s="34" customFormat="1" ht="14.1" customHeight="1">
      <c r="A7" s="96"/>
      <c r="B7" s="138" t="s">
        <v>265</v>
      </c>
      <c r="C7" s="220" t="s">
        <v>122</v>
      </c>
      <c r="D7" s="220"/>
      <c r="E7" s="397">
        <v>-1384.1078339999999</v>
      </c>
      <c r="F7" s="444">
        <v>-1468.642413</v>
      </c>
      <c r="G7" s="444">
        <v>-5409.6134439999996</v>
      </c>
      <c r="H7" s="444">
        <v>-5670.897414</v>
      </c>
      <c r="I7" s="444">
        <v>-5670.897414</v>
      </c>
      <c r="J7" s="134"/>
      <c r="K7" s="36"/>
      <c r="L7" s="36"/>
      <c r="M7" s="36"/>
      <c r="N7" s="36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</row>
    <row r="8" spans="1:48" s="34" customFormat="1" ht="14.1" customHeight="1">
      <c r="A8" s="96"/>
      <c r="B8" s="139" t="s">
        <v>266</v>
      </c>
      <c r="C8" s="221" t="s">
        <v>152</v>
      </c>
      <c r="D8" s="221"/>
      <c r="E8" s="397">
        <v>-268.90883000000002</v>
      </c>
      <c r="F8" s="444">
        <v>-303.545075</v>
      </c>
      <c r="G8" s="445">
        <v>-1082.489566</v>
      </c>
      <c r="H8" s="445">
        <v>-1226.1741689999999</v>
      </c>
      <c r="I8" s="445">
        <v>-1226.1741689999999</v>
      </c>
      <c r="J8" s="134"/>
      <c r="K8" s="36"/>
      <c r="L8" s="36"/>
      <c r="M8" s="36"/>
      <c r="N8" s="36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</row>
    <row r="9" spans="1:48" s="34" customFormat="1" ht="14.1" customHeight="1">
      <c r="A9" s="96"/>
      <c r="B9" s="117" t="s">
        <v>267</v>
      </c>
      <c r="C9" s="117" t="s">
        <v>200</v>
      </c>
      <c r="D9" s="118"/>
      <c r="E9" s="446">
        <v>376.68025899999998</v>
      </c>
      <c r="F9" s="446">
        <v>228.68856400000001</v>
      </c>
      <c r="G9" s="446">
        <v>1639.016224</v>
      </c>
      <c r="H9" s="446">
        <v>1185.7488639999999</v>
      </c>
      <c r="I9" s="446">
        <v>1185.7488639999999</v>
      </c>
      <c r="J9" s="134"/>
      <c r="K9" s="36"/>
      <c r="L9" s="36"/>
      <c r="M9" s="36"/>
      <c r="N9" s="36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</row>
    <row r="10" spans="1:48" s="34" customFormat="1" ht="14.1" customHeight="1">
      <c r="A10" s="96"/>
      <c r="B10" s="96"/>
      <c r="C10" s="223"/>
      <c r="D10" s="224"/>
      <c r="E10" s="163"/>
      <c r="F10" s="163"/>
      <c r="G10" s="163"/>
      <c r="H10" s="163"/>
      <c r="I10" s="163"/>
      <c r="J10" s="134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</row>
    <row r="11" spans="1:48" s="34" customFormat="1" ht="14.1" customHeight="1">
      <c r="A11" s="96"/>
      <c r="B11" s="103" t="s">
        <v>257</v>
      </c>
      <c r="C11" s="225" t="s">
        <v>176</v>
      </c>
      <c r="D11" s="226"/>
      <c r="E11" s="444">
        <v>-2.38</v>
      </c>
      <c r="F11" s="444">
        <v>-2.38</v>
      </c>
      <c r="G11" s="444">
        <v>-9.5220000000000002</v>
      </c>
      <c r="H11" s="444">
        <v>-9.5220000000000002</v>
      </c>
      <c r="I11" s="444">
        <v>-9.5220000000000002</v>
      </c>
      <c r="J11" s="134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8" s="34" customFormat="1" ht="14.1" customHeight="1">
      <c r="A12" s="96"/>
      <c r="B12" s="148"/>
      <c r="C12" s="223"/>
      <c r="D12" s="224"/>
      <c r="E12" s="164"/>
      <c r="F12" s="164"/>
      <c r="G12" s="164"/>
      <c r="H12" s="164"/>
      <c r="I12" s="164"/>
      <c r="J12" s="134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s="34" customFormat="1" ht="14.1" customHeight="1">
      <c r="A13" s="96"/>
      <c r="B13" s="103" t="s">
        <v>619</v>
      </c>
      <c r="C13" s="225" t="s">
        <v>598</v>
      </c>
      <c r="D13" s="226"/>
      <c r="E13" s="419">
        <v>0</v>
      </c>
      <c r="F13" s="436">
        <v>0</v>
      </c>
      <c r="G13" s="436">
        <v>32.658000000000001</v>
      </c>
      <c r="H13" s="436">
        <v>15</v>
      </c>
      <c r="I13" s="436">
        <v>114.45399999999999</v>
      </c>
      <c r="J13" s="134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s="34" customFormat="1" ht="14.1" customHeight="1">
      <c r="A14" s="96"/>
      <c r="B14" s="103" t="s">
        <v>620</v>
      </c>
      <c r="C14" s="225" t="s">
        <v>599</v>
      </c>
      <c r="D14" s="226"/>
      <c r="E14" s="419">
        <v>12.813000000000001</v>
      </c>
      <c r="F14" s="436">
        <v>21.884</v>
      </c>
      <c r="G14" s="436">
        <v>67.587999999999994</v>
      </c>
      <c r="H14" s="436">
        <v>114.45399999999999</v>
      </c>
      <c r="I14" s="436">
        <v>15</v>
      </c>
      <c r="J14" s="134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s="34" customFormat="1" ht="14.1" customHeight="1">
      <c r="A15" s="96"/>
      <c r="B15" s="96"/>
      <c r="C15" s="215"/>
      <c r="D15" s="215"/>
      <c r="E15" s="124"/>
      <c r="F15" s="121"/>
      <c r="G15" s="121"/>
      <c r="H15" s="121"/>
      <c r="I15" s="121"/>
      <c r="J15" s="134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s="34" customFormat="1" ht="14.1" customHeight="1">
      <c r="A16" s="96"/>
      <c r="B16" s="103" t="s">
        <v>500</v>
      </c>
      <c r="C16" s="225" t="s">
        <v>497</v>
      </c>
      <c r="D16" s="226"/>
      <c r="E16" s="428">
        <v>0.68192799999999998</v>
      </c>
      <c r="F16" s="428">
        <v>0.73399999999999999</v>
      </c>
      <c r="G16" s="428">
        <v>0.66529799999999994</v>
      </c>
      <c r="H16" s="428">
        <v>0.70159899999999997</v>
      </c>
      <c r="I16" s="428">
        <v>0.70159899999999997</v>
      </c>
      <c r="J16" s="134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48" s="34" customFormat="1" ht="14.1" customHeight="1">
      <c r="A17" s="96"/>
      <c r="B17" s="100" t="s">
        <v>499</v>
      </c>
      <c r="C17" s="227" t="s">
        <v>498</v>
      </c>
      <c r="D17" s="220"/>
      <c r="E17" s="435">
        <v>0.13248699999999999</v>
      </c>
      <c r="F17" s="435">
        <v>0.15170600000000001</v>
      </c>
      <c r="G17" s="435">
        <v>0.133129</v>
      </c>
      <c r="H17" s="435">
        <v>0.151701</v>
      </c>
      <c r="I17" s="435">
        <v>0.151701</v>
      </c>
      <c r="J17" s="134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s="34" customFormat="1" ht="14.1" customHeight="1">
      <c r="A18" s="96"/>
      <c r="B18" s="100" t="s">
        <v>468</v>
      </c>
      <c r="C18" s="227" t="s">
        <v>455</v>
      </c>
      <c r="D18" s="220"/>
      <c r="E18" s="435">
        <v>0.81441600000000003</v>
      </c>
      <c r="F18" s="435">
        <v>0.88570599999999999</v>
      </c>
      <c r="G18" s="435">
        <v>0.798427</v>
      </c>
      <c r="H18" s="435">
        <v>0.85329999999999995</v>
      </c>
      <c r="I18" s="435">
        <v>0.85329999999999995</v>
      </c>
      <c r="J18" s="134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34" customFormat="1" ht="14.1" customHeight="1">
      <c r="A19" s="96"/>
      <c r="B19" s="96"/>
      <c r="C19" s="212"/>
      <c r="D19" s="228"/>
      <c r="E19" s="156"/>
      <c r="F19" s="156"/>
      <c r="G19" s="156"/>
      <c r="H19" s="156"/>
      <c r="I19" s="156"/>
      <c r="J19" s="134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48" s="34" customFormat="1" ht="14.1" customHeight="1">
      <c r="A20" s="96"/>
      <c r="B20" s="96"/>
      <c r="C20" s="215"/>
      <c r="D20" s="215"/>
      <c r="E20" s="124"/>
      <c r="F20" s="121"/>
      <c r="G20" s="121"/>
      <c r="H20" s="121"/>
      <c r="I20" s="121"/>
      <c r="J20" s="134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48" s="34" customFormat="1" ht="14.1" customHeight="1">
      <c r="A21" s="96"/>
      <c r="B21" s="135" t="s">
        <v>268</v>
      </c>
      <c r="C21" s="216" t="s">
        <v>133</v>
      </c>
      <c r="D21" s="215"/>
      <c r="E21" s="124"/>
      <c r="F21" s="159"/>
      <c r="G21" s="159"/>
      <c r="H21" s="159"/>
      <c r="I21" s="159"/>
      <c r="J21" s="134"/>
      <c r="K21" s="45"/>
      <c r="L21" s="45"/>
      <c r="M21" s="45"/>
      <c r="N21" s="45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48" s="34" customFormat="1" ht="14.1" customHeight="1">
      <c r="A22" s="96"/>
      <c r="B22" s="136" t="s">
        <v>269</v>
      </c>
      <c r="C22" s="217" t="s">
        <v>135</v>
      </c>
      <c r="D22" s="218"/>
      <c r="E22" s="427" t="str">
        <f>E3</f>
        <v>Q4 2012</v>
      </c>
      <c r="F22" s="427" t="str">
        <f t="shared" ref="F22:H22" si="0">F3</f>
        <v>Q4 2011</v>
      </c>
      <c r="G22" s="427" t="str">
        <f t="shared" si="0"/>
        <v>1.1.-31.12.2012</v>
      </c>
      <c r="H22" s="427" t="str">
        <f t="shared" si="0"/>
        <v>1.1.-31.12.2011</v>
      </c>
      <c r="I22" s="458" t="s">
        <v>568</v>
      </c>
      <c r="J22" s="134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48" s="34" customFormat="1" ht="14.1" customHeight="1">
      <c r="A23" s="96"/>
      <c r="B23" s="96"/>
      <c r="C23" s="215"/>
      <c r="D23" s="215"/>
      <c r="E23" s="124"/>
      <c r="F23" s="124"/>
      <c r="G23" s="124"/>
      <c r="H23" s="124"/>
      <c r="I23" s="124"/>
      <c r="J23" s="134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s="34" customFormat="1" ht="14.1" customHeight="1">
      <c r="A24" s="96"/>
      <c r="B24" s="137" t="s">
        <v>263</v>
      </c>
      <c r="C24" s="219" t="s">
        <v>128</v>
      </c>
      <c r="D24" s="219"/>
      <c r="E24" s="151"/>
      <c r="F24" s="161"/>
      <c r="G24" s="161"/>
      <c r="H24" s="161"/>
      <c r="I24" s="161"/>
      <c r="J24" s="134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s="34" customFormat="1" ht="14.1" customHeight="1">
      <c r="A25" s="96"/>
      <c r="B25" s="100" t="s">
        <v>495</v>
      </c>
      <c r="C25" s="227" t="s">
        <v>496</v>
      </c>
      <c r="D25" s="227"/>
      <c r="E25" s="397">
        <v>1333.288</v>
      </c>
      <c r="F25" s="447">
        <v>1366.944</v>
      </c>
      <c r="G25" s="447">
        <v>5411.3909999999996</v>
      </c>
      <c r="H25" s="447">
        <v>5411.9080000000004</v>
      </c>
      <c r="I25" s="447">
        <v>5411.9080000000004</v>
      </c>
      <c r="J25" s="134"/>
      <c r="K25" s="36"/>
      <c r="L25" s="36"/>
      <c r="M25" s="36"/>
      <c r="N25" s="36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48" s="34" customFormat="1" ht="14.1" customHeight="1">
      <c r="A26" s="96"/>
      <c r="B26" s="138" t="s">
        <v>265</v>
      </c>
      <c r="C26" s="229" t="s">
        <v>122</v>
      </c>
      <c r="D26" s="229"/>
      <c r="E26" s="397">
        <v>-1012.534</v>
      </c>
      <c r="F26" s="447">
        <v>-1219.2919999999999</v>
      </c>
      <c r="G26" s="447">
        <v>-3918.0749999999998</v>
      </c>
      <c r="H26" s="447">
        <v>-4283.3869999999997</v>
      </c>
      <c r="I26" s="447">
        <v>-4283.3869999999997</v>
      </c>
      <c r="J26" s="134"/>
      <c r="K26" s="36"/>
      <c r="L26" s="36"/>
      <c r="M26" s="36"/>
      <c r="N26" s="36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48" s="34" customFormat="1" ht="14.1" customHeight="1">
      <c r="A27" s="96"/>
      <c r="B27" s="139" t="s">
        <v>266</v>
      </c>
      <c r="C27" s="230" t="s">
        <v>152</v>
      </c>
      <c r="D27" s="231"/>
      <c r="E27" s="397">
        <v>-169.255</v>
      </c>
      <c r="F27" s="447">
        <v>-169.93100000000001</v>
      </c>
      <c r="G27" s="447">
        <v>-662.57600000000002</v>
      </c>
      <c r="H27" s="447">
        <v>-734.08299999999997</v>
      </c>
      <c r="I27" s="447">
        <v>-734.08299999999997</v>
      </c>
      <c r="J27" s="134"/>
      <c r="K27" s="36"/>
      <c r="L27" s="36"/>
      <c r="M27" s="36"/>
      <c r="N27" s="36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s="34" customFormat="1" ht="14.1" customHeight="1">
      <c r="A28" s="96"/>
      <c r="B28" s="117" t="s">
        <v>267</v>
      </c>
      <c r="C28" s="117" t="s">
        <v>200</v>
      </c>
      <c r="D28" s="118"/>
      <c r="E28" s="448">
        <v>151.499</v>
      </c>
      <c r="F28" s="448">
        <v>-22.279</v>
      </c>
      <c r="G28" s="448">
        <v>830.74</v>
      </c>
      <c r="H28" s="448">
        <v>394.43799999999999</v>
      </c>
      <c r="I28" s="448">
        <v>394.43799999999999</v>
      </c>
      <c r="J28" s="134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48" s="34" customFormat="1" ht="14.1" customHeight="1">
      <c r="A29" s="96"/>
      <c r="B29" s="96"/>
      <c r="C29" s="232"/>
      <c r="D29" s="233"/>
      <c r="E29" s="154"/>
      <c r="F29" s="167"/>
      <c r="G29" s="167"/>
      <c r="H29" s="167"/>
      <c r="I29" s="167"/>
      <c r="J29" s="134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48" s="34" customFormat="1" ht="14.1" customHeight="1">
      <c r="A30" s="96"/>
      <c r="B30" s="103" t="s">
        <v>619</v>
      </c>
      <c r="C30" s="225" t="s">
        <v>598</v>
      </c>
      <c r="D30" s="226"/>
      <c r="E30" s="419">
        <v>10.6</v>
      </c>
      <c r="F30" s="436">
        <v>69.046000000000006</v>
      </c>
      <c r="G30" s="436">
        <v>280.94499999999999</v>
      </c>
      <c r="H30" s="436">
        <v>281.58600000000001</v>
      </c>
      <c r="I30" s="436">
        <v>71.2</v>
      </c>
      <c r="J30" s="134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48" s="34" customFormat="1" ht="14.1" customHeight="1">
      <c r="A31" s="96"/>
      <c r="B31" s="103" t="s">
        <v>620</v>
      </c>
      <c r="C31" s="225" t="s">
        <v>600</v>
      </c>
      <c r="D31" s="226"/>
      <c r="E31" s="419">
        <v>-1.3</v>
      </c>
      <c r="F31" s="436">
        <v>30</v>
      </c>
      <c r="G31" s="436">
        <v>62.4</v>
      </c>
      <c r="H31" s="436">
        <v>71.2</v>
      </c>
      <c r="I31" s="436">
        <v>281.58600000000001</v>
      </c>
      <c r="J31" s="134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s="34" customFormat="1" ht="14.1" customHeight="1">
      <c r="A32" s="96"/>
      <c r="B32" s="96"/>
      <c r="C32" s="232"/>
      <c r="D32" s="233"/>
      <c r="E32" s="154"/>
      <c r="F32" s="167"/>
      <c r="G32" s="167"/>
      <c r="H32" s="167"/>
      <c r="I32" s="167"/>
      <c r="J32" s="134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48" s="34" customFormat="1" ht="14.1" customHeight="1">
      <c r="A33" s="96"/>
      <c r="B33" s="103" t="s">
        <v>500</v>
      </c>
      <c r="C33" s="225" t="s">
        <v>497</v>
      </c>
      <c r="D33" s="234"/>
      <c r="E33" s="434">
        <v>0.75942600000000005</v>
      </c>
      <c r="F33" s="434">
        <v>0.891984</v>
      </c>
      <c r="G33" s="434">
        <v>0.72404199999999996</v>
      </c>
      <c r="H33" s="434">
        <v>0.79147400000000001</v>
      </c>
      <c r="I33" s="434">
        <v>0.79147400000000001</v>
      </c>
      <c r="J33" s="134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48" s="34" customFormat="1" ht="14.1" customHeight="1">
      <c r="A34" s="96"/>
      <c r="B34" s="100" t="s">
        <v>499</v>
      </c>
      <c r="C34" s="227" t="s">
        <v>501</v>
      </c>
      <c r="D34" s="229"/>
      <c r="E34" s="433">
        <v>0.126946</v>
      </c>
      <c r="F34" s="433">
        <v>0.12431499999999999</v>
      </c>
      <c r="G34" s="433">
        <v>0.12244099999999999</v>
      </c>
      <c r="H34" s="433">
        <v>0.13564200000000001</v>
      </c>
      <c r="I34" s="433">
        <v>0.13564200000000001</v>
      </c>
      <c r="J34" s="134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48" s="34" customFormat="1" ht="14.1" customHeight="1">
      <c r="A35" s="96"/>
      <c r="B35" s="100" t="s">
        <v>468</v>
      </c>
      <c r="C35" s="227" t="s">
        <v>468</v>
      </c>
      <c r="D35" s="229"/>
      <c r="E35" s="433">
        <v>0.88637200000000005</v>
      </c>
      <c r="F35" s="433">
        <v>1.0162979999999999</v>
      </c>
      <c r="G35" s="433">
        <v>0.84648299999999999</v>
      </c>
      <c r="H35" s="433">
        <v>0.92711699999999997</v>
      </c>
      <c r="I35" s="433">
        <v>0.92711699999999997</v>
      </c>
      <c r="J35" s="134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48" s="34" customFormat="1" ht="14.1" customHeight="1">
      <c r="A36" s="96"/>
      <c r="B36" s="96"/>
      <c r="C36" s="212"/>
      <c r="D36" s="215"/>
      <c r="E36" s="124"/>
      <c r="F36" s="124"/>
      <c r="G36" s="124"/>
      <c r="H36" s="124"/>
      <c r="I36" s="124"/>
      <c r="J36" s="134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</row>
    <row r="37" spans="1:48" ht="14.1" customHeight="1">
      <c r="A37" s="96"/>
      <c r="B37" s="96"/>
      <c r="C37" s="215"/>
      <c r="D37" s="215"/>
      <c r="E37" s="124"/>
      <c r="F37" s="121"/>
      <c r="G37" s="121"/>
      <c r="H37" s="121"/>
      <c r="I37" s="121"/>
      <c r="J37" s="134"/>
    </row>
    <row r="38" spans="1:48" ht="14.1" customHeight="1">
      <c r="A38" s="96"/>
      <c r="B38" s="135" t="s">
        <v>268</v>
      </c>
      <c r="C38" s="216" t="s">
        <v>133</v>
      </c>
      <c r="D38" s="215"/>
      <c r="E38" s="124"/>
      <c r="F38" s="159"/>
      <c r="G38" s="159"/>
      <c r="H38" s="159"/>
      <c r="I38" s="159"/>
      <c r="J38" s="134"/>
    </row>
    <row r="39" spans="1:48" ht="14.1" customHeight="1">
      <c r="A39" s="96"/>
      <c r="B39" s="140" t="s">
        <v>270</v>
      </c>
      <c r="C39" s="235" t="s">
        <v>94</v>
      </c>
      <c r="D39" s="218"/>
      <c r="E39" s="160" t="str">
        <f>E3</f>
        <v>Q4 2012</v>
      </c>
      <c r="F39" s="160" t="str">
        <f t="shared" ref="F39" si="1">F3</f>
        <v>Q4 2011</v>
      </c>
      <c r="G39" s="427" t="str">
        <f>+G22</f>
        <v>1.1.-31.12.2012</v>
      </c>
      <c r="H39" s="427" t="str">
        <f>+H3</f>
        <v>1.1.-31.12.2011</v>
      </c>
      <c r="I39" s="160" t="str">
        <f>I3</f>
        <v>1.1.-31.12.2011</v>
      </c>
      <c r="J39" s="134"/>
    </row>
    <row r="40" spans="1:48" ht="14.1" customHeight="1">
      <c r="A40" s="96"/>
      <c r="B40" s="96"/>
      <c r="C40" s="215"/>
      <c r="D40" s="215"/>
      <c r="E40" s="120"/>
      <c r="F40" s="124"/>
      <c r="G40" s="124"/>
      <c r="H40" s="124"/>
      <c r="I40" s="124"/>
      <c r="J40" s="134"/>
    </row>
    <row r="41" spans="1:48" ht="14.1" customHeight="1">
      <c r="A41" s="96"/>
      <c r="B41" s="137" t="s">
        <v>263</v>
      </c>
      <c r="C41" s="219" t="s">
        <v>128</v>
      </c>
      <c r="D41" s="219"/>
      <c r="E41" s="151"/>
      <c r="F41" s="161"/>
      <c r="G41" s="161"/>
      <c r="H41" s="161"/>
      <c r="I41" s="161"/>
      <c r="J41" s="134"/>
    </row>
    <row r="42" spans="1:48" ht="14.1" customHeight="1">
      <c r="A42" s="96"/>
      <c r="B42" s="100" t="s">
        <v>495</v>
      </c>
      <c r="C42" s="227" t="s">
        <v>502</v>
      </c>
      <c r="D42" s="220"/>
      <c r="E42" s="397">
        <v>893.65573600000005</v>
      </c>
      <c r="F42" s="444">
        <v>898.22664899999995</v>
      </c>
      <c r="G42" s="444">
        <v>3630.4233530000001</v>
      </c>
      <c r="H42" s="444">
        <v>3634.9957140000001</v>
      </c>
      <c r="I42" s="444">
        <v>3634.9957140000001</v>
      </c>
      <c r="J42" s="134"/>
      <c r="K42" s="63"/>
    </row>
    <row r="43" spans="1:48" ht="14.1" customHeight="1">
      <c r="A43" s="96"/>
      <c r="B43" s="138" t="s">
        <v>265</v>
      </c>
      <c r="C43" s="220" t="s">
        <v>122</v>
      </c>
      <c r="D43" s="220"/>
      <c r="E43" s="397">
        <v>-565.55016799999999</v>
      </c>
      <c r="F43" s="444">
        <v>-692.46139100000005</v>
      </c>
      <c r="G43" s="444">
        <v>-2550.6826460000002</v>
      </c>
      <c r="H43" s="444">
        <v>-2933.3215359999999</v>
      </c>
      <c r="I43" s="444">
        <v>-2933.3215359999999</v>
      </c>
      <c r="J43" s="134"/>
      <c r="K43" s="63"/>
    </row>
    <row r="44" spans="1:48" ht="14.1" customHeight="1">
      <c r="A44" s="96"/>
      <c r="B44" s="139" t="s">
        <v>266</v>
      </c>
      <c r="C44" s="221" t="s">
        <v>152</v>
      </c>
      <c r="D44" s="221"/>
      <c r="E44" s="397">
        <v>-157.14245299999999</v>
      </c>
      <c r="F44" s="444">
        <v>-177.190766</v>
      </c>
      <c r="G44" s="444">
        <v>-590.57583099999999</v>
      </c>
      <c r="H44" s="444">
        <v>-626.07176200000004</v>
      </c>
      <c r="I44" s="444">
        <v>-626.07176200000004</v>
      </c>
      <c r="J44" s="134"/>
      <c r="K44" s="63"/>
    </row>
    <row r="45" spans="1:48" s="31" customFormat="1">
      <c r="A45" s="96"/>
      <c r="B45" s="117" t="s">
        <v>267</v>
      </c>
      <c r="C45" s="117" t="s">
        <v>200</v>
      </c>
      <c r="D45" s="118"/>
      <c r="E45" s="448">
        <v>170.96311499999999</v>
      </c>
      <c r="F45" s="448">
        <v>28.574491999999999</v>
      </c>
      <c r="G45" s="448">
        <v>489.16487499999999</v>
      </c>
      <c r="H45" s="448">
        <v>75.602416000000005</v>
      </c>
      <c r="I45" s="448">
        <v>75.602416000000005</v>
      </c>
      <c r="J45" s="134"/>
      <c r="K45" s="63"/>
      <c r="L45" s="58"/>
      <c r="M45" s="58"/>
      <c r="N45" s="58"/>
      <c r="O45" s="58"/>
      <c r="P45" s="58"/>
      <c r="Q45" s="58"/>
      <c r="R45" s="58"/>
    </row>
    <row r="46" spans="1:48" ht="9" customHeight="1">
      <c r="A46" s="96"/>
      <c r="B46" s="96"/>
      <c r="C46" s="223"/>
      <c r="D46" s="224"/>
      <c r="E46" s="155"/>
      <c r="F46" s="155"/>
      <c r="G46" s="155"/>
      <c r="H46" s="155"/>
      <c r="I46" s="155"/>
      <c r="J46" s="134"/>
    </row>
    <row r="47" spans="1:48" ht="14.1" customHeight="1">
      <c r="A47" s="96"/>
      <c r="B47" s="103" t="s">
        <v>257</v>
      </c>
      <c r="C47" s="225" t="s">
        <v>176</v>
      </c>
      <c r="D47" s="226"/>
      <c r="E47" s="444">
        <v>-27.741491</v>
      </c>
      <c r="F47" s="444">
        <v>-37.371859999999998</v>
      </c>
      <c r="G47" s="444">
        <v>-112.763532</v>
      </c>
      <c r="H47" s="444">
        <v>-142.01819399999999</v>
      </c>
      <c r="I47" s="444">
        <v>-142.01819399999999</v>
      </c>
      <c r="J47" s="134"/>
    </row>
    <row r="48" spans="1:48" ht="14.1" customHeight="1">
      <c r="A48" s="96"/>
      <c r="B48" s="148"/>
      <c r="C48" s="223"/>
      <c r="D48" s="224"/>
      <c r="E48" s="164"/>
      <c r="F48" s="164"/>
      <c r="G48" s="164"/>
      <c r="H48" s="164"/>
      <c r="I48" s="164"/>
      <c r="J48" s="134"/>
    </row>
    <row r="49" spans="1:48" s="34" customFormat="1" ht="14.1" customHeight="1">
      <c r="A49" s="96"/>
      <c r="B49" s="103" t="s">
        <v>619</v>
      </c>
      <c r="C49" s="225" t="s">
        <v>598</v>
      </c>
      <c r="D49" s="226"/>
      <c r="E49" s="419">
        <v>0</v>
      </c>
      <c r="F49" s="436">
        <v>30</v>
      </c>
      <c r="G49" s="436">
        <v>149.62299999999999</v>
      </c>
      <c r="H49" s="436">
        <v>132.387</v>
      </c>
      <c r="I49" s="436">
        <v>160.798731</v>
      </c>
      <c r="J49" s="13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</row>
    <row r="50" spans="1:48" s="34" customFormat="1" ht="14.1" customHeight="1">
      <c r="A50" s="96"/>
      <c r="B50" s="103" t="s">
        <v>620</v>
      </c>
      <c r="C50" s="225" t="s">
        <v>600</v>
      </c>
      <c r="D50" s="226"/>
      <c r="E50" s="419">
        <v>59.675901000000003</v>
      </c>
      <c r="F50" s="436">
        <v>59.177847999999997</v>
      </c>
      <c r="G50" s="436">
        <v>234.62851699999999</v>
      </c>
      <c r="H50" s="436">
        <v>160.798731</v>
      </c>
      <c r="I50" s="436">
        <v>132.387</v>
      </c>
      <c r="J50" s="13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</row>
    <row r="51" spans="1:48" ht="14.1" customHeight="1">
      <c r="A51" s="96"/>
      <c r="B51" s="96"/>
      <c r="C51" s="223"/>
      <c r="D51" s="224"/>
      <c r="E51" s="163"/>
      <c r="F51" s="168"/>
      <c r="G51" s="168"/>
      <c r="H51" s="168"/>
      <c r="I51" s="168"/>
      <c r="J51" s="134"/>
    </row>
    <row r="52" spans="1:48" ht="14.1" customHeight="1">
      <c r="A52" s="96"/>
      <c r="B52" s="103" t="s">
        <v>500</v>
      </c>
      <c r="C52" s="225" t="s">
        <v>497</v>
      </c>
      <c r="D52" s="234"/>
      <c r="E52" s="449">
        <v>0.63285000000000002</v>
      </c>
      <c r="F52" s="434">
        <v>0.77092099999999997</v>
      </c>
      <c r="G52" s="434">
        <v>0.70258500000000002</v>
      </c>
      <c r="H52" s="434">
        <v>0.80696699999999999</v>
      </c>
      <c r="I52" s="434">
        <v>0.80696699999999999</v>
      </c>
      <c r="J52" s="134"/>
    </row>
    <row r="53" spans="1:48" ht="14.1" customHeight="1">
      <c r="A53" s="96"/>
      <c r="B53" s="100" t="s">
        <v>499</v>
      </c>
      <c r="C53" s="227" t="s">
        <v>501</v>
      </c>
      <c r="D53" s="229"/>
      <c r="E53" s="433">
        <v>0.175842</v>
      </c>
      <c r="F53" s="433">
        <v>0.197267</v>
      </c>
      <c r="G53" s="433">
        <v>0.16267400000000001</v>
      </c>
      <c r="H53" s="433">
        <v>0.172235</v>
      </c>
      <c r="I53" s="433">
        <v>0.172235</v>
      </c>
      <c r="J53" s="134"/>
    </row>
    <row r="54" spans="1:48" ht="14.1" customHeight="1">
      <c r="A54" s="96"/>
      <c r="B54" s="100" t="s">
        <v>468</v>
      </c>
      <c r="C54" s="227" t="s">
        <v>468</v>
      </c>
      <c r="D54" s="229"/>
      <c r="E54" s="433">
        <v>0.80869199999999997</v>
      </c>
      <c r="F54" s="433">
        <v>0.96818800000000005</v>
      </c>
      <c r="G54" s="433">
        <v>0.86526000000000003</v>
      </c>
      <c r="H54" s="433">
        <v>0.97920200000000002</v>
      </c>
      <c r="I54" s="433">
        <v>0.97920200000000002</v>
      </c>
      <c r="J54" s="134"/>
    </row>
    <row r="55" spans="1:48" ht="14.1" customHeight="1">
      <c r="A55" s="96"/>
      <c r="B55" s="96"/>
      <c r="C55" s="212"/>
      <c r="D55" s="215"/>
      <c r="E55" s="124"/>
      <c r="F55" s="124"/>
      <c r="G55" s="124"/>
      <c r="H55" s="124"/>
      <c r="I55" s="124"/>
      <c r="J55" s="134"/>
    </row>
    <row r="56" spans="1:48" ht="14.1" customHeight="1">
      <c r="A56" s="96"/>
      <c r="B56" s="96"/>
      <c r="C56" s="216"/>
      <c r="D56" s="215"/>
      <c r="E56" s="124"/>
      <c r="F56" s="121"/>
      <c r="G56" s="121"/>
      <c r="H56" s="121"/>
      <c r="I56" s="121"/>
      <c r="J56" s="134"/>
    </row>
    <row r="57" spans="1:48" ht="14.1" customHeight="1">
      <c r="A57" s="96"/>
      <c r="B57" s="135" t="s">
        <v>268</v>
      </c>
      <c r="C57" s="216" t="s">
        <v>133</v>
      </c>
      <c r="D57" s="215"/>
      <c r="E57" s="124"/>
      <c r="F57" s="159"/>
      <c r="G57" s="159"/>
      <c r="H57" s="159"/>
      <c r="I57" s="159"/>
      <c r="J57" s="134"/>
    </row>
    <row r="58" spans="1:48" ht="14.1" customHeight="1">
      <c r="A58" s="96"/>
      <c r="B58" s="136" t="s">
        <v>271</v>
      </c>
      <c r="C58" s="217" t="s">
        <v>142</v>
      </c>
      <c r="D58" s="218"/>
      <c r="E58" s="160" t="str">
        <f>E3</f>
        <v>Q4 2012</v>
      </c>
      <c r="F58" s="160" t="str">
        <f t="shared" ref="F58" si="2">F3</f>
        <v>Q4 2011</v>
      </c>
      <c r="G58" s="427" t="str">
        <f>+G39</f>
        <v>1.1.-31.12.2012</v>
      </c>
      <c r="H58" s="427" t="str">
        <f>+H3</f>
        <v>1.1.-31.12.2011</v>
      </c>
      <c r="I58" s="160" t="str">
        <f>I3</f>
        <v>1.1.-31.12.2011</v>
      </c>
      <c r="J58" s="134"/>
    </row>
    <row r="59" spans="1:48" ht="14.1" customHeight="1">
      <c r="A59" s="96"/>
      <c r="B59" s="96"/>
      <c r="C59" s="215"/>
      <c r="D59" s="215"/>
      <c r="E59" s="124"/>
      <c r="F59" s="124"/>
      <c r="G59" s="124"/>
      <c r="H59" s="124"/>
      <c r="I59" s="124"/>
      <c r="J59" s="134"/>
    </row>
    <row r="60" spans="1:48" ht="14.1" customHeight="1">
      <c r="A60" s="96"/>
      <c r="B60" s="137" t="s">
        <v>263</v>
      </c>
      <c r="C60" s="219" t="s">
        <v>128</v>
      </c>
      <c r="D60" s="219"/>
      <c r="E60" s="151"/>
      <c r="F60" s="161"/>
      <c r="G60" s="161"/>
      <c r="H60" s="161"/>
      <c r="I60" s="161"/>
      <c r="J60" s="134"/>
    </row>
    <row r="61" spans="1:48" ht="14.1" customHeight="1">
      <c r="A61" s="96"/>
      <c r="B61" s="100" t="s">
        <v>495</v>
      </c>
      <c r="C61" s="227" t="s">
        <v>496</v>
      </c>
      <c r="D61" s="220"/>
      <c r="E61" s="397">
        <v>114.6795</v>
      </c>
      <c r="F61" s="444">
        <v>105.50583899999999</v>
      </c>
      <c r="G61" s="444">
        <v>436.937049</v>
      </c>
      <c r="H61" s="444">
        <v>395.811555</v>
      </c>
      <c r="I61" s="444">
        <v>395.811555</v>
      </c>
      <c r="J61" s="134"/>
      <c r="K61" s="63"/>
    </row>
    <row r="62" spans="1:48" ht="14.1" customHeight="1">
      <c r="A62" s="96"/>
      <c r="B62" s="138" t="s">
        <v>265</v>
      </c>
      <c r="C62" s="220" t="s">
        <v>122</v>
      </c>
      <c r="D62" s="220"/>
      <c r="E62" s="397">
        <v>-75.830020000000005</v>
      </c>
      <c r="F62" s="444">
        <v>-72.040955999999994</v>
      </c>
      <c r="G62" s="444">
        <v>-292.56055500000002</v>
      </c>
      <c r="H62" s="444">
        <v>-270.659019</v>
      </c>
      <c r="I62" s="444">
        <v>-270.659019</v>
      </c>
      <c r="J62" s="134"/>
      <c r="K62" s="63"/>
    </row>
    <row r="63" spans="1:48" ht="14.1" customHeight="1">
      <c r="A63" s="96"/>
      <c r="B63" s="141" t="s">
        <v>266</v>
      </c>
      <c r="C63" s="230" t="s">
        <v>152</v>
      </c>
      <c r="D63" s="231"/>
      <c r="E63" s="397">
        <v>-31.315047</v>
      </c>
      <c r="F63" s="447">
        <v>-30.281969</v>
      </c>
      <c r="G63" s="447">
        <v>-125.43519000000001</v>
      </c>
      <c r="H63" s="447">
        <v>-122.156718</v>
      </c>
      <c r="I63" s="447">
        <v>-122.156718</v>
      </c>
      <c r="J63" s="134"/>
      <c r="K63" s="63"/>
    </row>
    <row r="64" spans="1:48" s="31" customFormat="1">
      <c r="A64" s="96"/>
      <c r="B64" s="117" t="s">
        <v>267</v>
      </c>
      <c r="C64" s="117" t="s">
        <v>200</v>
      </c>
      <c r="D64" s="118"/>
      <c r="E64" s="448">
        <v>7.5344329999999999</v>
      </c>
      <c r="F64" s="448">
        <v>3.1829139999999998</v>
      </c>
      <c r="G64" s="448">
        <v>18.941303999999999</v>
      </c>
      <c r="H64" s="448">
        <v>2.995819</v>
      </c>
      <c r="I64" s="448">
        <v>2.995819</v>
      </c>
      <c r="J64" s="134"/>
      <c r="K64" s="63"/>
      <c r="L64" s="58"/>
      <c r="M64" s="58"/>
      <c r="N64" s="58"/>
      <c r="O64" s="58"/>
      <c r="P64" s="58"/>
      <c r="Q64" s="58"/>
      <c r="R64" s="58"/>
    </row>
    <row r="65" spans="1:48" ht="8.25" customHeight="1">
      <c r="A65" s="96"/>
      <c r="B65" s="141"/>
      <c r="C65" s="230"/>
      <c r="D65" s="231"/>
      <c r="E65" s="90"/>
      <c r="F65" s="90"/>
      <c r="G65" s="90"/>
      <c r="H65" s="90"/>
      <c r="I65" s="90"/>
      <c r="J65" s="134"/>
      <c r="K65" s="63"/>
    </row>
    <row r="66" spans="1:48" ht="14.1" customHeight="1">
      <c r="A66" s="96"/>
      <c r="B66" s="103" t="s">
        <v>257</v>
      </c>
      <c r="C66" s="236" t="s">
        <v>176</v>
      </c>
      <c r="D66" s="236"/>
      <c r="E66" s="397">
        <v>-1.143421</v>
      </c>
      <c r="F66" s="447">
        <v>-1.115777</v>
      </c>
      <c r="G66" s="447">
        <v>-4.654884</v>
      </c>
      <c r="H66" s="447">
        <v>-5.4960060000000004</v>
      </c>
      <c r="I66" s="447">
        <v>-5.4960060000000004</v>
      </c>
      <c r="J66" s="134"/>
      <c r="K66" s="63"/>
    </row>
    <row r="67" spans="1:48" ht="14.1" customHeight="1">
      <c r="A67" s="96"/>
      <c r="B67" s="389"/>
      <c r="C67" s="349"/>
      <c r="D67" s="349"/>
      <c r="E67" s="390"/>
      <c r="F67" s="167"/>
      <c r="G67" s="167"/>
      <c r="H67" s="167"/>
      <c r="I67" s="167"/>
      <c r="J67" s="134"/>
      <c r="K67" s="63"/>
    </row>
    <row r="68" spans="1:48" s="34" customFormat="1" ht="14.1" customHeight="1">
      <c r="A68" s="96"/>
      <c r="B68" s="103" t="s">
        <v>619</v>
      </c>
      <c r="C68" s="225" t="s">
        <v>598</v>
      </c>
      <c r="D68" s="226"/>
      <c r="E68" s="419">
        <v>2.2450000000000001</v>
      </c>
      <c r="F68" s="436">
        <v>0</v>
      </c>
      <c r="G68" s="436">
        <v>6.0510000000000002</v>
      </c>
      <c r="H68" s="436">
        <v>3.8860000000000001</v>
      </c>
      <c r="I68" s="436">
        <v>19.836286000000001</v>
      </c>
      <c r="J68" s="134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</row>
    <row r="69" spans="1:48" s="34" customFormat="1" ht="14.1" customHeight="1">
      <c r="A69" s="96"/>
      <c r="B69" s="103" t="s">
        <v>620</v>
      </c>
      <c r="C69" s="225" t="s">
        <v>600</v>
      </c>
      <c r="D69" s="226"/>
      <c r="E69" s="419">
        <v>3.995104</v>
      </c>
      <c r="F69" s="436">
        <v>1.2808440000000001</v>
      </c>
      <c r="G69" s="436">
        <v>20.421427999999999</v>
      </c>
      <c r="H69" s="436">
        <v>19.836286000000001</v>
      </c>
      <c r="I69" s="436">
        <v>3.8860000000000001</v>
      </c>
      <c r="J69" s="134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</row>
    <row r="70" spans="1:48" ht="14.1" customHeight="1">
      <c r="A70" s="96"/>
      <c r="B70" s="97"/>
      <c r="C70" s="222"/>
      <c r="D70" s="216"/>
      <c r="E70" s="150"/>
      <c r="F70" s="167"/>
      <c r="G70" s="167"/>
      <c r="H70" s="167"/>
      <c r="I70" s="167"/>
      <c r="J70" s="134"/>
    </row>
    <row r="71" spans="1:48" ht="14.1" customHeight="1">
      <c r="A71" s="96"/>
      <c r="B71" s="103" t="s">
        <v>500</v>
      </c>
      <c r="C71" s="225" t="s">
        <v>503</v>
      </c>
      <c r="D71" s="234"/>
      <c r="E71" s="434">
        <v>0.66123399999999999</v>
      </c>
      <c r="F71" s="434">
        <v>0.68281499999999995</v>
      </c>
      <c r="G71" s="434">
        <v>0.66957100000000003</v>
      </c>
      <c r="H71" s="434">
        <v>0.68380799999999997</v>
      </c>
      <c r="I71" s="434">
        <v>0.68380799999999997</v>
      </c>
      <c r="J71" s="134"/>
    </row>
    <row r="72" spans="1:48" ht="14.1" customHeight="1">
      <c r="A72" s="96"/>
      <c r="B72" s="100" t="s">
        <v>499</v>
      </c>
      <c r="C72" s="227" t="s">
        <v>501</v>
      </c>
      <c r="D72" s="234"/>
      <c r="E72" s="434">
        <v>0.27306599999999998</v>
      </c>
      <c r="F72" s="434">
        <v>0.28701700000000002</v>
      </c>
      <c r="G72" s="434">
        <v>0.287078</v>
      </c>
      <c r="H72" s="434">
        <v>0.30862299999999998</v>
      </c>
      <c r="I72" s="434">
        <v>0.30862299999999998</v>
      </c>
      <c r="J72" s="134"/>
    </row>
    <row r="73" spans="1:48" ht="14.1" customHeight="1">
      <c r="A73" s="96"/>
      <c r="B73" s="100" t="s">
        <v>468</v>
      </c>
      <c r="C73" s="227" t="s">
        <v>455</v>
      </c>
      <c r="D73" s="229"/>
      <c r="E73" s="433">
        <v>0.93430000000000002</v>
      </c>
      <c r="F73" s="433">
        <v>0.96983200000000003</v>
      </c>
      <c r="G73" s="433">
        <v>0.95665</v>
      </c>
      <c r="H73" s="433">
        <v>0.99243099999999995</v>
      </c>
      <c r="I73" s="433">
        <v>0.99243099999999995</v>
      </c>
      <c r="J73" s="134"/>
    </row>
    <row r="74" spans="1:48" ht="14.25">
      <c r="A74" s="96"/>
      <c r="B74" s="96"/>
      <c r="C74" s="237"/>
      <c r="D74" s="237"/>
      <c r="E74" s="169"/>
      <c r="F74" s="170"/>
      <c r="G74" s="170"/>
      <c r="H74" s="170"/>
      <c r="I74" s="170"/>
      <c r="J74" s="134"/>
    </row>
    <row r="75" spans="1:48" ht="14.1" customHeight="1">
      <c r="A75" s="96"/>
      <c r="B75" s="96"/>
      <c r="C75" s="215"/>
      <c r="D75" s="215"/>
      <c r="E75" s="124"/>
      <c r="F75" s="159"/>
      <c r="G75" s="159"/>
      <c r="H75" s="159"/>
      <c r="I75" s="159"/>
      <c r="J75" s="134"/>
    </row>
    <row r="76" spans="1:48" ht="14.1" customHeight="1">
      <c r="A76" s="96"/>
      <c r="B76" s="136" t="s">
        <v>272</v>
      </c>
      <c r="C76" s="217" t="s">
        <v>143</v>
      </c>
      <c r="D76" s="218"/>
      <c r="E76" s="160" t="str">
        <f>E3</f>
        <v>Q4 2012</v>
      </c>
      <c r="F76" s="160" t="str">
        <f t="shared" ref="F76" si="3">F3</f>
        <v>Q4 2011</v>
      </c>
      <c r="G76" s="427" t="str">
        <f>+G58</f>
        <v>1.1.-31.12.2012</v>
      </c>
      <c r="H76" s="427" t="str">
        <f>+H3</f>
        <v>1.1.-31.12.2011</v>
      </c>
      <c r="I76" s="160" t="str">
        <f>I3</f>
        <v>1.1.-31.12.2011</v>
      </c>
      <c r="J76" s="134"/>
    </row>
    <row r="77" spans="1:48" ht="14.1" customHeight="1">
      <c r="A77" s="96"/>
      <c r="B77" s="142"/>
      <c r="C77" s="215"/>
      <c r="D77" s="215"/>
      <c r="E77" s="124"/>
      <c r="F77" s="124"/>
      <c r="G77" s="124"/>
      <c r="H77" s="124"/>
      <c r="I77" s="124"/>
      <c r="J77" s="134"/>
    </row>
    <row r="78" spans="1:48" ht="14.1" customHeight="1">
      <c r="A78" s="96"/>
      <c r="B78" s="137" t="s">
        <v>263</v>
      </c>
      <c r="C78" s="219" t="s">
        <v>128</v>
      </c>
      <c r="D78" s="219"/>
      <c r="E78" s="151"/>
      <c r="F78" s="161"/>
      <c r="G78" s="161"/>
      <c r="H78" s="161"/>
      <c r="I78" s="161"/>
      <c r="J78" s="134"/>
    </row>
    <row r="79" spans="1:48" ht="13.5" customHeight="1">
      <c r="A79" s="96"/>
      <c r="B79" s="100" t="s">
        <v>495</v>
      </c>
      <c r="C79" s="227" t="s">
        <v>502</v>
      </c>
      <c r="D79" s="220"/>
      <c r="E79" s="397">
        <v>207.012</v>
      </c>
      <c r="F79" s="444">
        <v>151.78399999999999</v>
      </c>
      <c r="G79" s="444">
        <v>680.71699999999998</v>
      </c>
      <c r="H79" s="444">
        <v>532.69799999999998</v>
      </c>
      <c r="I79" s="444">
        <v>532.69799999999998</v>
      </c>
      <c r="J79" s="134"/>
    </row>
    <row r="80" spans="1:48" ht="14.1" customHeight="1">
      <c r="A80" s="96"/>
      <c r="B80" s="138" t="s">
        <v>265</v>
      </c>
      <c r="C80" s="220" t="s">
        <v>122</v>
      </c>
      <c r="D80" s="220"/>
      <c r="E80" s="397">
        <v>-185.143</v>
      </c>
      <c r="F80" s="444">
        <v>-131.16999999999999</v>
      </c>
      <c r="G80" s="444">
        <v>-574.94799999999998</v>
      </c>
      <c r="H80" s="444">
        <v>-437.97899999999998</v>
      </c>
      <c r="I80" s="444">
        <v>-437.97899999999998</v>
      </c>
      <c r="J80" s="134"/>
    </row>
    <row r="81" spans="1:18" ht="14.1" customHeight="1">
      <c r="A81" s="96"/>
      <c r="B81" s="139" t="s">
        <v>266</v>
      </c>
      <c r="C81" s="221" t="s">
        <v>152</v>
      </c>
      <c r="D81" s="221"/>
      <c r="E81" s="397">
        <v>-26.818999999999999</v>
      </c>
      <c r="F81" s="450">
        <v>-25.858000000000001</v>
      </c>
      <c r="G81" s="450">
        <v>-122.828</v>
      </c>
      <c r="H81" s="450">
        <v>-104.345</v>
      </c>
      <c r="I81" s="450">
        <v>-104.345</v>
      </c>
      <c r="J81" s="134"/>
    </row>
    <row r="82" spans="1:18" s="31" customFormat="1" ht="14.1" customHeight="1">
      <c r="A82" s="96"/>
      <c r="B82" s="117" t="s">
        <v>267</v>
      </c>
      <c r="C82" s="117" t="s">
        <v>201</v>
      </c>
      <c r="D82" s="158"/>
      <c r="E82" s="446">
        <v>-4.95</v>
      </c>
      <c r="F82" s="446">
        <v>-5.2439999999999998</v>
      </c>
      <c r="G82" s="446">
        <v>-17.059000000000001</v>
      </c>
      <c r="H82" s="446">
        <v>-9.6259999999999994</v>
      </c>
      <c r="I82" s="446">
        <v>-9.6259999999999994</v>
      </c>
      <c r="J82" s="134"/>
      <c r="K82" s="58"/>
      <c r="L82" s="58"/>
      <c r="M82" s="58"/>
      <c r="N82" s="58"/>
      <c r="O82" s="58"/>
      <c r="P82" s="58"/>
      <c r="Q82" s="58"/>
      <c r="R82" s="58"/>
    </row>
    <row r="83" spans="1:18" ht="14.1" customHeight="1">
      <c r="A83" s="96"/>
      <c r="B83" s="143" t="s">
        <v>275</v>
      </c>
      <c r="C83" s="234" t="s">
        <v>40</v>
      </c>
      <c r="D83" s="234"/>
      <c r="E83" s="397">
        <v>5.9969999999999999</v>
      </c>
      <c r="F83" s="447">
        <v>6.8090000000000002</v>
      </c>
      <c r="G83" s="447">
        <v>28.327000000000002</v>
      </c>
      <c r="H83" s="447">
        <v>31.315999999999999</v>
      </c>
      <c r="I83" s="447">
        <v>31.315999999999999</v>
      </c>
      <c r="J83" s="134"/>
    </row>
    <row r="84" spans="1:18" ht="14.1" customHeight="1">
      <c r="A84" s="96"/>
      <c r="B84" s="143" t="s">
        <v>276</v>
      </c>
      <c r="C84" s="234" t="s">
        <v>68</v>
      </c>
      <c r="D84" s="234"/>
      <c r="E84" s="397">
        <v>3.2000000000000001E-2</v>
      </c>
      <c r="F84" s="447">
        <v>3.039399</v>
      </c>
      <c r="G84" s="447">
        <v>18.001000000000001</v>
      </c>
      <c r="H84" s="447">
        <v>18.711399</v>
      </c>
      <c r="I84" s="447">
        <v>18.711399</v>
      </c>
      <c r="J84" s="134"/>
    </row>
    <row r="85" spans="1:18">
      <c r="A85" s="96"/>
      <c r="B85" s="144" t="s">
        <v>277</v>
      </c>
      <c r="C85" s="229" t="s">
        <v>89</v>
      </c>
      <c r="D85" s="229"/>
      <c r="E85" s="397">
        <v>11.273</v>
      </c>
      <c r="F85" s="447">
        <v>5.6833999999999998</v>
      </c>
      <c r="G85" s="447">
        <v>36.652999999999999</v>
      </c>
      <c r="H85" s="447">
        <v>21.979399999999998</v>
      </c>
      <c r="I85" s="447">
        <v>21.979399999999998</v>
      </c>
      <c r="J85" s="134"/>
    </row>
    <row r="86" spans="1:18">
      <c r="A86" s="96"/>
      <c r="B86" s="144" t="s">
        <v>278</v>
      </c>
      <c r="C86" s="229" t="s">
        <v>69</v>
      </c>
      <c r="D86" s="229"/>
      <c r="E86" s="397">
        <v>-14.1927</v>
      </c>
      <c r="F86" s="447">
        <v>-12.374696</v>
      </c>
      <c r="G86" s="447">
        <v>-47.601399999999998</v>
      </c>
      <c r="H86" s="447">
        <v>-47.304696</v>
      </c>
      <c r="I86" s="447">
        <v>-47.304696</v>
      </c>
      <c r="J86" s="134"/>
    </row>
    <row r="87" spans="1:18" s="31" customFormat="1" ht="14.1" customHeight="1">
      <c r="A87" s="96"/>
      <c r="B87" s="158" t="s">
        <v>279</v>
      </c>
      <c r="C87" s="158" t="s">
        <v>101</v>
      </c>
      <c r="D87" s="158"/>
      <c r="E87" s="446">
        <v>-1.8407</v>
      </c>
      <c r="F87" s="446">
        <v>-2.086897</v>
      </c>
      <c r="G87" s="446">
        <v>18.320599999999999</v>
      </c>
      <c r="H87" s="446">
        <v>15.076103</v>
      </c>
      <c r="I87" s="446">
        <v>15.076103</v>
      </c>
      <c r="J87" s="134"/>
      <c r="K87" s="58"/>
      <c r="L87" s="58"/>
      <c r="M87" s="58"/>
      <c r="N87" s="58"/>
      <c r="O87" s="58"/>
      <c r="P87" s="58"/>
      <c r="Q87" s="58"/>
      <c r="R87" s="58"/>
    </row>
    <row r="88" spans="1:18" ht="13.5" customHeight="1">
      <c r="A88" s="96"/>
      <c r="B88" s="145"/>
      <c r="C88" s="233"/>
      <c r="D88" s="233"/>
      <c r="E88" s="154"/>
      <c r="F88" s="167"/>
      <c r="G88" s="167"/>
      <c r="H88" s="167"/>
      <c r="I88" s="167"/>
      <c r="J88" s="134"/>
    </row>
    <row r="89" spans="1:18" ht="15.75" hidden="1" customHeight="1">
      <c r="A89" s="96"/>
      <c r="B89" s="143"/>
      <c r="C89" s="234" t="s">
        <v>118</v>
      </c>
      <c r="D89" s="234"/>
      <c r="E89" s="171"/>
      <c r="F89" s="172"/>
      <c r="G89" s="172"/>
      <c r="H89" s="172"/>
      <c r="I89" s="172"/>
      <c r="J89" s="134"/>
    </row>
    <row r="90" spans="1:18" ht="14.1" hidden="1" customHeight="1">
      <c r="A90" s="96"/>
      <c r="B90" s="144"/>
      <c r="C90" s="229" t="s">
        <v>119</v>
      </c>
      <c r="D90" s="229"/>
      <c r="E90" s="173"/>
      <c r="F90" s="174"/>
      <c r="G90" s="174"/>
      <c r="H90" s="174"/>
      <c r="I90" s="174"/>
      <c r="J90" s="134"/>
    </row>
    <row r="91" spans="1:18" ht="14.1" hidden="1" customHeight="1">
      <c r="A91" s="96"/>
      <c r="B91" s="144"/>
      <c r="C91" s="229" t="s">
        <v>120</v>
      </c>
      <c r="D91" s="229"/>
      <c r="E91" s="153"/>
      <c r="F91" s="174"/>
      <c r="G91" s="174"/>
      <c r="H91" s="174"/>
      <c r="I91" s="174"/>
      <c r="J91" s="134"/>
    </row>
    <row r="92" spans="1:18" ht="14.1" hidden="1" customHeight="1">
      <c r="A92" s="96"/>
      <c r="B92" s="100"/>
      <c r="C92" s="227" t="s">
        <v>108</v>
      </c>
      <c r="D92" s="229"/>
      <c r="E92" s="153"/>
      <c r="F92" s="174"/>
      <c r="G92" s="174"/>
      <c r="H92" s="174"/>
      <c r="I92" s="174"/>
      <c r="J92" s="134"/>
    </row>
    <row r="93" spans="1:18" ht="14.1" hidden="1" customHeight="1">
      <c r="A93" s="96"/>
      <c r="B93" s="146"/>
      <c r="C93" s="238" t="s">
        <v>121</v>
      </c>
      <c r="D93" s="239"/>
      <c r="E93" s="175"/>
      <c r="F93" s="176"/>
      <c r="G93" s="176"/>
      <c r="H93" s="176"/>
      <c r="I93" s="176"/>
      <c r="J93" s="134"/>
    </row>
    <row r="94" spans="1:18" ht="14.1" customHeight="1">
      <c r="A94" s="96"/>
      <c r="B94" s="103" t="s">
        <v>620</v>
      </c>
      <c r="C94" s="225" t="s">
        <v>600</v>
      </c>
      <c r="D94" s="234"/>
      <c r="E94" s="172">
        <v>-4.8</v>
      </c>
      <c r="F94" s="177"/>
      <c r="G94" s="172">
        <v>-15.7</v>
      </c>
      <c r="H94" s="451"/>
      <c r="I94" s="451"/>
      <c r="J94" s="134"/>
    </row>
    <row r="95" spans="1:18" ht="14.1" customHeight="1">
      <c r="A95" s="96"/>
      <c r="B95" s="148"/>
      <c r="C95" s="223"/>
      <c r="D95" s="242"/>
      <c r="E95" s="90"/>
      <c r="F95" s="183"/>
      <c r="G95" s="183"/>
      <c r="H95" s="183"/>
      <c r="I95" s="183"/>
      <c r="J95" s="134"/>
    </row>
    <row r="96" spans="1:18" ht="14.1" customHeight="1">
      <c r="A96" s="96"/>
      <c r="B96" s="103" t="s">
        <v>280</v>
      </c>
      <c r="C96" s="225" t="s">
        <v>287</v>
      </c>
      <c r="D96" s="234"/>
      <c r="E96" s="177"/>
      <c r="F96" s="177"/>
      <c r="G96" s="451">
        <v>0.288628</v>
      </c>
      <c r="H96" s="451">
        <v>0.41054299999999999</v>
      </c>
      <c r="I96" s="451">
        <v>0.41054299999999999</v>
      </c>
      <c r="J96" s="134"/>
    </row>
    <row r="97" spans="1:18" ht="14.1" customHeight="1">
      <c r="A97" s="96"/>
      <c r="B97" s="103" t="s">
        <v>613</v>
      </c>
      <c r="C97" s="225" t="s">
        <v>288</v>
      </c>
      <c r="D97" s="234"/>
      <c r="E97" s="177"/>
      <c r="F97" s="177"/>
      <c r="G97" s="451">
        <v>4.76</v>
      </c>
      <c r="H97" s="451">
        <v>5.33</v>
      </c>
      <c r="I97" s="451">
        <v>5.33</v>
      </c>
      <c r="J97" s="134"/>
    </row>
    <row r="98" spans="1:18" ht="14.1" customHeight="1">
      <c r="A98" s="96"/>
      <c r="B98" s="100" t="s">
        <v>614</v>
      </c>
      <c r="C98" s="227" t="s">
        <v>289</v>
      </c>
      <c r="D98" s="229"/>
      <c r="E98" s="178"/>
      <c r="F98" s="178"/>
      <c r="G98" s="452">
        <v>4.7699999999999996</v>
      </c>
      <c r="H98" s="452">
        <v>4.96</v>
      </c>
      <c r="I98" s="452">
        <v>4.96</v>
      </c>
      <c r="J98" s="134"/>
    </row>
    <row r="99" spans="1:18" ht="14.1" customHeight="1">
      <c r="A99" s="96"/>
      <c r="B99" s="96"/>
      <c r="C99" s="212"/>
      <c r="D99" s="215"/>
      <c r="E99" s="179"/>
      <c r="F99" s="124"/>
      <c r="G99" s="124"/>
      <c r="H99" s="124"/>
      <c r="I99" s="124"/>
      <c r="J99" s="134"/>
    </row>
    <row r="100" spans="1:18" ht="13.5" hidden="1" customHeight="1">
      <c r="A100" s="96"/>
      <c r="B100" s="96"/>
      <c r="C100" s="240" t="s">
        <v>93</v>
      </c>
      <c r="D100" s="240"/>
      <c r="E100" s="180" t="e">
        <f>(E79+E80+E83)*100/((#REF!+#REF!+#REF!+#REF!)/2)</f>
        <v>#REF!</v>
      </c>
      <c r="F100" s="181" t="e">
        <f>(F79+F80+F83)*100/((#REF!+#REF!+#REF!+#REF!)/2)</f>
        <v>#REF!</v>
      </c>
      <c r="G100" s="181"/>
      <c r="H100" s="181"/>
      <c r="I100" s="181"/>
      <c r="J100" s="134"/>
    </row>
    <row r="101" spans="1:18" ht="14.1" customHeight="1">
      <c r="A101" s="96"/>
      <c r="B101" s="96"/>
      <c r="C101" s="215"/>
      <c r="D101" s="215"/>
      <c r="E101" s="124"/>
      <c r="F101" s="159"/>
      <c r="G101" s="159"/>
      <c r="H101" s="159"/>
      <c r="I101" s="159"/>
      <c r="J101" s="134"/>
    </row>
    <row r="102" spans="1:18" ht="14.1" customHeight="1">
      <c r="A102" s="96"/>
      <c r="B102" s="140" t="s">
        <v>631</v>
      </c>
      <c r="C102" s="217" t="s">
        <v>145</v>
      </c>
      <c r="D102" s="218"/>
      <c r="E102" s="160" t="str">
        <f>E3</f>
        <v>Q4 2012</v>
      </c>
      <c r="F102" s="160" t="str">
        <f t="shared" ref="F102" si="4">F3</f>
        <v>Q4 2011</v>
      </c>
      <c r="G102" s="427" t="str">
        <f>+G76</f>
        <v>1.1.-31.12.2012</v>
      </c>
      <c r="H102" s="427" t="str">
        <f>+H3</f>
        <v>1.1.-31.12.2011</v>
      </c>
      <c r="I102" s="160" t="str">
        <f>I3</f>
        <v>1.1.-31.12.2011</v>
      </c>
      <c r="J102" s="134"/>
    </row>
    <row r="103" spans="1:18" ht="14.1" customHeight="1">
      <c r="A103" s="96"/>
      <c r="B103" s="142"/>
      <c r="C103" s="215"/>
      <c r="D103" s="215"/>
      <c r="E103" s="124"/>
      <c r="F103" s="124"/>
      <c r="G103" s="124"/>
      <c r="H103" s="124"/>
      <c r="I103" s="124"/>
      <c r="J103" s="134"/>
    </row>
    <row r="104" spans="1:18" ht="14.1" customHeight="1">
      <c r="A104" s="96"/>
      <c r="B104" s="137" t="s">
        <v>263</v>
      </c>
      <c r="C104" s="219" t="s">
        <v>128</v>
      </c>
      <c r="D104" s="219"/>
      <c r="E104" s="151"/>
      <c r="F104" s="161"/>
      <c r="G104" s="161"/>
      <c r="H104" s="161"/>
      <c r="I104" s="161"/>
      <c r="J104" s="134"/>
    </row>
    <row r="105" spans="1:18" ht="14.1" customHeight="1">
      <c r="A105" s="96"/>
      <c r="B105" s="103" t="s">
        <v>283</v>
      </c>
      <c r="C105" s="225" t="s">
        <v>96</v>
      </c>
      <c r="D105" s="219"/>
      <c r="E105" s="447">
        <v>247.01</v>
      </c>
      <c r="F105" s="447">
        <v>230.45500000000001</v>
      </c>
      <c r="G105" s="447">
        <v>949.65099999999995</v>
      </c>
      <c r="H105" s="447">
        <v>886.654</v>
      </c>
      <c r="I105" s="447">
        <v>886.654</v>
      </c>
      <c r="J105" s="134"/>
    </row>
    <row r="106" spans="1:18" ht="14.1" customHeight="1">
      <c r="A106" s="96"/>
      <c r="B106" s="100" t="s">
        <v>284</v>
      </c>
      <c r="C106" s="227" t="s">
        <v>97</v>
      </c>
      <c r="D106" s="227"/>
      <c r="E106" s="447">
        <v>-122.577</v>
      </c>
      <c r="F106" s="447">
        <v>-121.94199999999999</v>
      </c>
      <c r="G106" s="447">
        <v>-506.70499999999998</v>
      </c>
      <c r="H106" s="447">
        <v>-455.80799999999999</v>
      </c>
      <c r="I106" s="447">
        <v>-455.80799999999999</v>
      </c>
      <c r="J106" s="134"/>
    </row>
    <row r="107" spans="1:18" ht="14.1" customHeight="1">
      <c r="A107" s="96"/>
      <c r="B107" s="119" t="s">
        <v>651</v>
      </c>
      <c r="C107" s="119" t="s">
        <v>644</v>
      </c>
      <c r="D107" s="158"/>
      <c r="E107" s="453">
        <v>124.43300000000001</v>
      </c>
      <c r="F107" s="453">
        <v>108.51300000000001</v>
      </c>
      <c r="G107" s="448">
        <v>442.94600000000003</v>
      </c>
      <c r="H107" s="448">
        <v>430.846</v>
      </c>
      <c r="I107" s="448">
        <v>430.846</v>
      </c>
      <c r="J107" s="134"/>
    </row>
    <row r="108" spans="1:18" ht="14.1" customHeight="1">
      <c r="A108" s="96"/>
      <c r="B108" s="103" t="s">
        <v>652</v>
      </c>
      <c r="C108" s="225" t="s">
        <v>646</v>
      </c>
      <c r="D108" s="234"/>
      <c r="E108" s="447">
        <v>12.22</v>
      </c>
      <c r="F108" s="447">
        <v>6.2759999999999998</v>
      </c>
      <c r="G108" s="447">
        <v>44.761000000000003</v>
      </c>
      <c r="H108" s="447">
        <v>38.954000000000001</v>
      </c>
      <c r="I108" s="447">
        <v>38.954000000000001</v>
      </c>
      <c r="J108" s="134"/>
    </row>
    <row r="109" spans="1:18" ht="14.1" customHeight="1">
      <c r="A109" s="96"/>
      <c r="B109" s="119" t="s">
        <v>621</v>
      </c>
      <c r="C109" s="119" t="s">
        <v>153</v>
      </c>
      <c r="D109" s="158"/>
      <c r="E109" s="453">
        <v>136.65299999999999</v>
      </c>
      <c r="F109" s="453">
        <v>114.789</v>
      </c>
      <c r="G109" s="448">
        <v>487.70699999999999</v>
      </c>
      <c r="H109" s="448">
        <v>469.8</v>
      </c>
      <c r="I109" s="448">
        <v>469.8</v>
      </c>
      <c r="J109" s="134"/>
    </row>
    <row r="110" spans="1:18" ht="14.1" customHeight="1">
      <c r="A110" s="96"/>
      <c r="B110" s="100" t="s">
        <v>266</v>
      </c>
      <c r="C110" s="227" t="s">
        <v>152</v>
      </c>
      <c r="D110" s="227"/>
      <c r="E110" s="447">
        <v>-85.015000000000001</v>
      </c>
      <c r="F110" s="447">
        <v>-75.972999999999999</v>
      </c>
      <c r="G110" s="447">
        <v>-306.39800000000002</v>
      </c>
      <c r="H110" s="447">
        <v>-308.87400000000002</v>
      </c>
      <c r="I110" s="447">
        <v>-308.87400000000002</v>
      </c>
      <c r="J110" s="134"/>
    </row>
    <row r="111" spans="1:18" ht="14.1" customHeight="1">
      <c r="A111" s="96"/>
      <c r="B111" s="141" t="s">
        <v>653</v>
      </c>
      <c r="C111" s="230" t="s">
        <v>645</v>
      </c>
      <c r="D111" s="231"/>
      <c r="E111" s="447">
        <v>-13.856</v>
      </c>
      <c r="F111" s="447">
        <v>-24.387</v>
      </c>
      <c r="G111" s="454">
        <v>-68.353999999999999</v>
      </c>
      <c r="H111" s="454">
        <v>-94.159000000000006</v>
      </c>
      <c r="I111" s="454">
        <v>-94.159000000000006</v>
      </c>
      <c r="J111" s="134"/>
    </row>
    <row r="112" spans="1:18" s="31" customFormat="1" ht="14.1" customHeight="1">
      <c r="A112" s="96"/>
      <c r="B112" s="119" t="s">
        <v>279</v>
      </c>
      <c r="C112" s="119" t="s">
        <v>101</v>
      </c>
      <c r="D112" s="158"/>
      <c r="E112" s="448">
        <v>37.781999999999996</v>
      </c>
      <c r="F112" s="446">
        <v>14.429</v>
      </c>
      <c r="G112" s="446">
        <v>112.955</v>
      </c>
      <c r="H112" s="446">
        <v>66.766999999999996</v>
      </c>
      <c r="I112" s="446">
        <v>66.766999999999996</v>
      </c>
      <c r="J112" s="134"/>
      <c r="K112" s="58"/>
      <c r="L112" s="58"/>
      <c r="M112" s="58"/>
      <c r="N112" s="58"/>
      <c r="O112" s="58"/>
      <c r="P112" s="58"/>
      <c r="Q112" s="58"/>
      <c r="R112" s="58"/>
    </row>
    <row r="113" spans="1:17" ht="14.1" customHeight="1">
      <c r="A113" s="96"/>
      <c r="B113" s="147"/>
      <c r="C113" s="232"/>
      <c r="D113" s="233"/>
      <c r="E113" s="154"/>
      <c r="F113" s="167"/>
      <c r="G113" s="167"/>
      <c r="H113" s="167"/>
      <c r="I113" s="167"/>
      <c r="J113" s="134"/>
      <c r="Q113" s="16"/>
    </row>
    <row r="114" spans="1:17" ht="14.1" hidden="1" customHeight="1">
      <c r="A114" s="96"/>
      <c r="B114" s="148"/>
      <c r="C114" s="223" t="s">
        <v>146</v>
      </c>
      <c r="D114" s="242"/>
      <c r="E114" s="182"/>
      <c r="F114" s="183"/>
      <c r="G114" s="183"/>
      <c r="H114" s="183"/>
      <c r="I114" s="183"/>
      <c r="J114" s="134"/>
    </row>
    <row r="115" spans="1:17" ht="14.1" hidden="1" customHeight="1">
      <c r="A115" s="96"/>
      <c r="B115" s="148"/>
      <c r="C115" s="223" t="s">
        <v>147</v>
      </c>
      <c r="D115" s="242"/>
      <c r="E115" s="182"/>
      <c r="F115" s="183"/>
      <c r="G115" s="183"/>
      <c r="H115" s="183"/>
      <c r="I115" s="183"/>
      <c r="J115" s="134"/>
    </row>
    <row r="116" spans="1:17" ht="14.1" hidden="1" customHeight="1">
      <c r="A116" s="96"/>
      <c r="B116" s="148"/>
      <c r="C116" s="223" t="s">
        <v>148</v>
      </c>
      <c r="D116" s="242"/>
      <c r="E116" s="90"/>
      <c r="F116" s="183"/>
      <c r="G116" s="183"/>
      <c r="H116" s="183"/>
      <c r="I116" s="183"/>
      <c r="J116" s="134"/>
    </row>
    <row r="117" spans="1:17" ht="14.1" hidden="1" customHeight="1">
      <c r="A117" s="96"/>
      <c r="B117" s="148"/>
      <c r="C117" s="223" t="s">
        <v>149</v>
      </c>
      <c r="D117" s="223"/>
      <c r="E117" s="155"/>
      <c r="F117" s="183"/>
      <c r="G117" s="183"/>
      <c r="H117" s="183"/>
      <c r="I117" s="183"/>
      <c r="J117" s="134"/>
    </row>
    <row r="118" spans="1:17" ht="14.1" hidden="1" customHeight="1">
      <c r="A118" s="96"/>
      <c r="B118" s="148"/>
      <c r="C118" s="223" t="s">
        <v>0</v>
      </c>
      <c r="D118" s="223"/>
      <c r="E118" s="184"/>
      <c r="F118" s="183"/>
      <c r="G118" s="183"/>
      <c r="H118" s="183"/>
      <c r="I118" s="183"/>
      <c r="J118" s="134"/>
    </row>
    <row r="119" spans="1:17" ht="14.1" hidden="1" customHeight="1">
      <c r="A119" s="96"/>
      <c r="B119" s="148"/>
      <c r="C119" s="223" t="s">
        <v>1</v>
      </c>
      <c r="D119" s="223"/>
      <c r="E119" s="155"/>
      <c r="F119" s="183"/>
      <c r="G119" s="183"/>
      <c r="H119" s="183"/>
      <c r="I119" s="183"/>
      <c r="J119" s="134"/>
    </row>
    <row r="120" spans="1:17" ht="14.1" customHeight="1">
      <c r="A120" s="96"/>
      <c r="B120" s="103" t="s">
        <v>285</v>
      </c>
      <c r="C120" s="225" t="s">
        <v>290</v>
      </c>
      <c r="D120" s="225"/>
      <c r="E120" s="91"/>
      <c r="F120" s="91"/>
      <c r="G120" s="455">
        <v>2.52</v>
      </c>
      <c r="H120" s="455">
        <v>2.71</v>
      </c>
      <c r="I120" s="451">
        <v>2.71</v>
      </c>
      <c r="J120" s="134"/>
    </row>
    <row r="121" spans="1:17">
      <c r="A121" s="96"/>
      <c r="B121" s="395" t="s">
        <v>650</v>
      </c>
      <c r="C121" s="391" t="s">
        <v>648</v>
      </c>
      <c r="D121" s="225"/>
      <c r="E121" s="91"/>
      <c r="F121" s="91"/>
      <c r="G121" s="455">
        <v>0.43</v>
      </c>
      <c r="H121" s="455">
        <v>0.65</v>
      </c>
      <c r="I121" s="451">
        <v>0.65</v>
      </c>
      <c r="J121" s="134"/>
    </row>
    <row r="122" spans="1:17" ht="14.1" customHeight="1">
      <c r="A122" s="96"/>
      <c r="B122" s="103" t="s">
        <v>622</v>
      </c>
      <c r="C122" s="225" t="s">
        <v>501</v>
      </c>
      <c r="D122" s="225"/>
      <c r="E122" s="396">
        <v>62.212319000000001</v>
      </c>
      <c r="F122" s="423">
        <v>66.184912999999995</v>
      </c>
      <c r="G122" s="423">
        <v>62.824196000000001</v>
      </c>
      <c r="H122" s="423">
        <v>65.745849000000007</v>
      </c>
      <c r="I122" s="456">
        <v>65.745849000000007</v>
      </c>
      <c r="J122" s="134"/>
    </row>
    <row r="123" spans="1:17" ht="14.1" customHeight="1">
      <c r="A123" s="96"/>
      <c r="B123" s="103" t="s">
        <v>286</v>
      </c>
      <c r="C123" s="225" t="s">
        <v>647</v>
      </c>
      <c r="D123" s="225"/>
      <c r="E123" s="396"/>
      <c r="F123" s="423"/>
      <c r="G123" s="423">
        <v>13.6</v>
      </c>
      <c r="H123" s="423">
        <v>15.01</v>
      </c>
      <c r="I123" s="456">
        <v>15.01</v>
      </c>
      <c r="J123" s="134"/>
    </row>
    <row r="124" spans="1:17" ht="14.1" customHeight="1">
      <c r="A124" s="96"/>
      <c r="B124" s="96"/>
      <c r="C124" s="212"/>
      <c r="D124" s="215"/>
      <c r="E124" s="124"/>
      <c r="F124" s="124"/>
      <c r="G124" s="124"/>
      <c r="H124" s="124"/>
      <c r="I124" s="124"/>
      <c r="J124" s="134"/>
    </row>
    <row r="125" spans="1:17" ht="14.1" customHeight="1">
      <c r="A125" s="96"/>
      <c r="B125" s="96"/>
      <c r="C125" s="215"/>
      <c r="D125" s="215"/>
      <c r="E125" s="124"/>
      <c r="F125" s="159"/>
      <c r="G125" s="159"/>
      <c r="H125" s="159"/>
      <c r="I125" s="159"/>
      <c r="J125" s="134"/>
    </row>
    <row r="126" spans="1:17" ht="14.1" customHeight="1">
      <c r="A126" s="25"/>
      <c r="B126" s="25"/>
      <c r="C126" s="39"/>
      <c r="D126" s="43"/>
      <c r="E126" s="43"/>
      <c r="F126" s="45"/>
      <c r="G126" s="45"/>
      <c r="H126" s="45"/>
      <c r="I126" s="45"/>
      <c r="J126" s="45"/>
    </row>
    <row r="127" spans="1:17" ht="14.1" customHeight="1">
      <c r="A127" s="25"/>
      <c r="B127" s="25"/>
      <c r="C127" s="43"/>
      <c r="D127" s="43"/>
      <c r="E127" s="43"/>
      <c r="F127" s="43"/>
      <c r="G127" s="43"/>
      <c r="H127" s="43"/>
      <c r="I127" s="43"/>
      <c r="J127" s="43"/>
    </row>
    <row r="128" spans="1:17" ht="14.1" customHeight="1">
      <c r="A128" s="25"/>
      <c r="B128" s="25"/>
      <c r="C128" s="11"/>
      <c r="D128" s="11"/>
      <c r="E128" s="11"/>
      <c r="F128" s="5"/>
      <c r="G128" s="5"/>
      <c r="H128" s="5"/>
      <c r="I128" s="5"/>
      <c r="J128" s="5"/>
    </row>
    <row r="129" spans="1:18" ht="14.1" customHeight="1">
      <c r="A129" s="25"/>
      <c r="B129" s="25"/>
      <c r="C129" s="22"/>
      <c r="D129" s="22"/>
      <c r="E129" s="22"/>
      <c r="F129" s="6"/>
      <c r="G129" s="6"/>
      <c r="H129" s="6"/>
      <c r="I129" s="6"/>
      <c r="J129" s="6"/>
    </row>
    <row r="130" spans="1:18" ht="14.1" customHeight="1">
      <c r="A130" s="25"/>
      <c r="B130" s="25"/>
      <c r="C130" s="22"/>
      <c r="D130" s="22"/>
      <c r="E130" s="22"/>
      <c r="F130" s="6"/>
      <c r="G130" s="6"/>
      <c r="H130" s="6"/>
      <c r="I130" s="6"/>
      <c r="J130" s="6"/>
    </row>
    <row r="131" spans="1:18" ht="14.1" customHeight="1">
      <c r="A131" s="25"/>
      <c r="B131" s="25"/>
      <c r="C131" s="22"/>
      <c r="D131" s="5"/>
      <c r="E131" s="5"/>
      <c r="F131" s="6"/>
      <c r="G131" s="6"/>
      <c r="H131" s="6"/>
      <c r="I131" s="6"/>
      <c r="J131" s="6"/>
    </row>
    <row r="132" spans="1:18" ht="14.1" customHeight="1">
      <c r="A132" s="25"/>
      <c r="B132" s="25"/>
      <c r="C132" s="5"/>
      <c r="D132" s="5"/>
      <c r="E132" s="5"/>
      <c r="F132" s="6"/>
      <c r="G132" s="6"/>
      <c r="H132" s="6"/>
      <c r="I132" s="6"/>
      <c r="J132" s="6"/>
    </row>
    <row r="133" spans="1:18" s="31" customFormat="1" ht="14.1" customHeight="1">
      <c r="A133" s="24"/>
      <c r="B133" s="24"/>
      <c r="C133" s="56"/>
      <c r="D133" s="17"/>
      <c r="E133" s="17"/>
      <c r="F133" s="16"/>
      <c r="G133" s="16"/>
      <c r="H133" s="16"/>
      <c r="I133" s="16"/>
      <c r="J133" s="16"/>
      <c r="K133" s="58"/>
      <c r="L133" s="58"/>
      <c r="M133" s="58"/>
      <c r="N133" s="58"/>
      <c r="O133" s="58"/>
      <c r="P133" s="58"/>
      <c r="Q133" s="58"/>
      <c r="R133" s="58"/>
    </row>
    <row r="134" spans="1:18" ht="14.1" customHeight="1">
      <c r="A134" s="25"/>
      <c r="B134" s="25"/>
      <c r="C134" s="5"/>
      <c r="D134" s="5"/>
      <c r="E134" s="5"/>
      <c r="F134" s="6"/>
      <c r="G134" s="6"/>
      <c r="H134" s="6"/>
      <c r="I134" s="6"/>
      <c r="J134" s="6"/>
    </row>
    <row r="135" spans="1:18" s="31" customFormat="1">
      <c r="A135" s="24"/>
      <c r="B135" s="24"/>
      <c r="C135" s="56"/>
      <c r="D135" s="17"/>
      <c r="E135" s="17"/>
      <c r="F135" s="16"/>
      <c r="G135" s="16"/>
      <c r="H135" s="16"/>
      <c r="I135" s="16"/>
      <c r="J135" s="16"/>
      <c r="K135" s="58"/>
      <c r="L135" s="58"/>
      <c r="M135" s="58"/>
      <c r="N135" s="58"/>
      <c r="O135" s="58"/>
      <c r="P135" s="58"/>
      <c r="Q135" s="58"/>
      <c r="R135" s="58"/>
    </row>
    <row r="136" spans="1:18" ht="14.1" customHeight="1">
      <c r="A136" s="25"/>
      <c r="B136" s="25"/>
      <c r="C136" s="43"/>
      <c r="D136" s="43"/>
      <c r="E136" s="43"/>
      <c r="F136" s="47"/>
      <c r="G136" s="47"/>
      <c r="H136" s="47"/>
      <c r="I136" s="47"/>
      <c r="J136" s="47"/>
    </row>
    <row r="137" spans="1:18" ht="14.1" customHeight="1">
      <c r="A137" s="28"/>
      <c r="B137" s="28"/>
      <c r="C137" s="46"/>
      <c r="D137" s="46"/>
      <c r="E137" s="46"/>
      <c r="F137" s="46"/>
      <c r="G137" s="46"/>
      <c r="H137" s="46"/>
      <c r="I137" s="46"/>
      <c r="J137" s="46"/>
    </row>
    <row r="138" spans="1:18" ht="14.1" customHeight="1">
      <c r="A138" s="25"/>
      <c r="B138" s="25"/>
      <c r="C138" s="43"/>
      <c r="D138" s="43"/>
      <c r="E138" s="43"/>
      <c r="F138" s="44"/>
      <c r="G138" s="44"/>
      <c r="H138" s="44"/>
      <c r="I138" s="44"/>
      <c r="J138" s="44"/>
    </row>
    <row r="139" spans="1:18" ht="14.1" customHeight="1">
      <c r="A139" s="25"/>
      <c r="B139" s="25"/>
      <c r="C139" s="43"/>
      <c r="D139" s="43"/>
      <c r="E139" s="43"/>
      <c r="F139" s="45"/>
      <c r="G139" s="45"/>
      <c r="H139" s="45"/>
      <c r="I139" s="45"/>
      <c r="J139" s="45"/>
    </row>
    <row r="140" spans="1:18" ht="14.1" customHeight="1">
      <c r="A140" s="25"/>
      <c r="B140" s="25"/>
      <c r="C140" s="39"/>
      <c r="D140" s="43"/>
      <c r="E140" s="43"/>
      <c r="F140" s="45"/>
      <c r="G140" s="45"/>
      <c r="H140" s="45"/>
      <c r="I140" s="45"/>
      <c r="J140" s="45"/>
    </row>
    <row r="141" spans="1:18" ht="14.1" customHeight="1">
      <c r="A141" s="25"/>
      <c r="B141" s="25"/>
      <c r="C141" s="43"/>
      <c r="D141" s="43"/>
      <c r="E141" s="43"/>
      <c r="F141" s="43"/>
      <c r="G141" s="43"/>
      <c r="H141" s="43"/>
      <c r="I141" s="43"/>
      <c r="J141" s="43"/>
    </row>
    <row r="142" spans="1:18" s="32" customFormat="1" ht="14.1" customHeight="1">
      <c r="A142" s="23"/>
      <c r="B142" s="23"/>
      <c r="C142" s="55"/>
      <c r="D142" s="55"/>
      <c r="E142" s="55"/>
      <c r="F142" s="6"/>
      <c r="G142" s="6"/>
      <c r="H142" s="6"/>
      <c r="I142" s="6"/>
      <c r="J142" s="6"/>
      <c r="K142" s="64"/>
      <c r="L142" s="64"/>
      <c r="M142" s="64"/>
      <c r="N142" s="64"/>
      <c r="O142" s="64"/>
      <c r="P142" s="64"/>
      <c r="Q142" s="64"/>
      <c r="R142" s="64"/>
    </row>
    <row r="143" spans="1:18" ht="14.1" customHeight="1">
      <c r="A143" s="25"/>
      <c r="B143" s="25"/>
      <c r="C143" s="5"/>
      <c r="D143" s="5"/>
      <c r="E143" s="5"/>
      <c r="F143" s="6"/>
      <c r="G143" s="6"/>
      <c r="H143" s="6"/>
      <c r="I143" s="6"/>
      <c r="J143" s="6"/>
    </row>
    <row r="144" spans="1:18" ht="14.1" customHeight="1">
      <c r="A144" s="25"/>
      <c r="B144" s="25"/>
      <c r="C144" s="5"/>
      <c r="D144" s="5"/>
      <c r="E144" s="5"/>
      <c r="F144" s="6"/>
      <c r="G144" s="6"/>
      <c r="H144" s="6"/>
      <c r="I144" s="6"/>
      <c r="J144" s="6"/>
    </row>
    <row r="145" spans="1:18" ht="14.1" customHeight="1">
      <c r="A145" s="25"/>
      <c r="B145" s="25"/>
      <c r="C145" s="5"/>
      <c r="D145" s="5"/>
      <c r="E145" s="5"/>
      <c r="F145" s="6"/>
      <c r="G145" s="6"/>
      <c r="H145" s="6"/>
      <c r="I145" s="6"/>
      <c r="J145" s="6"/>
    </row>
    <row r="146" spans="1:18" ht="14.1" customHeight="1">
      <c r="A146" s="25"/>
      <c r="B146" s="25"/>
      <c r="C146" s="5"/>
      <c r="D146" s="5"/>
      <c r="E146" s="5"/>
      <c r="F146" s="6"/>
      <c r="G146" s="6"/>
      <c r="H146" s="6"/>
      <c r="I146" s="6"/>
      <c r="J146" s="6"/>
    </row>
    <row r="147" spans="1:18" ht="14.1" customHeight="1">
      <c r="A147" s="25"/>
      <c r="B147" s="25"/>
      <c r="C147" s="43"/>
      <c r="D147" s="43"/>
      <c r="E147" s="43"/>
      <c r="F147" s="43"/>
      <c r="G147" s="43"/>
      <c r="H147" s="43"/>
      <c r="I147" s="43"/>
      <c r="J147" s="43"/>
    </row>
    <row r="148" spans="1:18" s="31" customFormat="1" ht="14.1" customHeight="1">
      <c r="A148" s="24"/>
      <c r="B148" s="24"/>
      <c r="C148" s="17"/>
      <c r="D148" s="17"/>
      <c r="E148" s="17"/>
      <c r="F148" s="16"/>
      <c r="G148" s="16"/>
      <c r="H148" s="16"/>
      <c r="I148" s="16"/>
      <c r="J148" s="16"/>
      <c r="K148" s="58"/>
      <c r="L148" s="58"/>
      <c r="M148" s="58"/>
      <c r="N148" s="58"/>
      <c r="O148" s="58"/>
      <c r="P148" s="58"/>
      <c r="Q148" s="58"/>
      <c r="R148" s="58"/>
    </row>
    <row r="149" spans="1:18" ht="14.1" customHeight="1">
      <c r="A149" s="25"/>
      <c r="B149" s="25"/>
      <c r="C149" s="43"/>
      <c r="D149" s="43"/>
      <c r="E149" s="43"/>
      <c r="F149" s="6"/>
      <c r="G149" s="6"/>
      <c r="H149" s="6"/>
      <c r="I149" s="6"/>
      <c r="J149" s="6"/>
    </row>
    <row r="150" spans="1:18" s="28" customFormat="1" ht="14.1" customHeight="1"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</row>
    <row r="151" spans="1:18" ht="14.1" customHeight="1">
      <c r="A151" s="30"/>
      <c r="B151" s="30"/>
      <c r="C151" s="59"/>
      <c r="D151" s="59"/>
      <c r="E151" s="59"/>
      <c r="F151" s="48"/>
      <c r="G151" s="48"/>
      <c r="H151" s="48"/>
      <c r="I151" s="48"/>
      <c r="J151" s="48"/>
    </row>
    <row r="152" spans="1:18" ht="14.1" customHeight="1">
      <c r="A152" s="30"/>
      <c r="B152" s="30"/>
      <c r="C152" s="48"/>
      <c r="D152" s="48"/>
      <c r="E152" s="48"/>
      <c r="F152" s="48"/>
      <c r="G152" s="48"/>
      <c r="H152" s="48"/>
      <c r="I152" s="48"/>
      <c r="J152" s="48"/>
    </row>
    <row r="153" spans="1:18" ht="14.1" customHeight="1">
      <c r="A153" s="30"/>
      <c r="B153" s="30"/>
      <c r="C153" s="48"/>
      <c r="D153" s="48"/>
      <c r="E153" s="48"/>
      <c r="F153" s="49"/>
      <c r="G153" s="49"/>
      <c r="H153" s="49"/>
      <c r="I153" s="49"/>
      <c r="J153" s="49"/>
    </row>
    <row r="154" spans="1:18" ht="14.1" customHeight="1">
      <c r="A154" s="30"/>
      <c r="B154" s="30"/>
      <c r="C154" s="48"/>
      <c r="D154" s="48"/>
      <c r="E154" s="48"/>
      <c r="F154" s="49"/>
      <c r="G154" s="49"/>
      <c r="H154" s="49"/>
      <c r="I154" s="49"/>
      <c r="J154" s="49"/>
    </row>
    <row r="155" spans="1:18" ht="14.1" customHeight="1">
      <c r="A155" s="30"/>
      <c r="B155" s="30"/>
      <c r="C155" s="48"/>
      <c r="D155" s="48"/>
      <c r="E155" s="48"/>
      <c r="F155" s="49"/>
      <c r="G155" s="49"/>
      <c r="H155" s="49"/>
      <c r="I155" s="49"/>
      <c r="J155" s="49"/>
    </row>
    <row r="156" spans="1:18" ht="14.1" customHeight="1">
      <c r="A156" s="30"/>
      <c r="B156" s="30"/>
      <c r="C156" s="48"/>
      <c r="D156" s="48"/>
      <c r="E156" s="48"/>
      <c r="F156" s="49"/>
      <c r="G156" s="49"/>
      <c r="H156" s="49"/>
      <c r="I156" s="49"/>
      <c r="J156" s="49"/>
    </row>
    <row r="157" spans="1:18" ht="14.1" customHeight="1">
      <c r="A157" s="30"/>
      <c r="B157" s="30"/>
      <c r="C157" s="56"/>
      <c r="D157" s="56"/>
      <c r="E157" s="56"/>
      <c r="F157" s="50"/>
      <c r="G157" s="50"/>
      <c r="H157" s="50"/>
      <c r="I157" s="50"/>
      <c r="J157" s="50"/>
    </row>
    <row r="158" spans="1:18" ht="14.1" customHeight="1">
      <c r="A158" s="30"/>
      <c r="B158" s="30"/>
      <c r="C158" s="48"/>
      <c r="D158" s="48"/>
      <c r="E158" s="48"/>
      <c r="F158" s="49"/>
      <c r="G158" s="49"/>
      <c r="H158" s="49"/>
      <c r="I158" s="49"/>
      <c r="J158" s="49"/>
    </row>
    <row r="159" spans="1:18" ht="14.1" customHeight="1">
      <c r="A159" s="30"/>
      <c r="B159" s="30"/>
      <c r="C159" s="56"/>
      <c r="D159" s="56"/>
      <c r="E159" s="56"/>
      <c r="F159" s="50"/>
      <c r="G159" s="50"/>
      <c r="H159" s="50"/>
      <c r="I159" s="50"/>
      <c r="J159" s="50"/>
    </row>
    <row r="160" spans="1:18" ht="14.1" customHeight="1">
      <c r="A160" s="30"/>
      <c r="B160" s="30"/>
      <c r="C160" s="48"/>
      <c r="D160" s="48"/>
      <c r="E160" s="48"/>
      <c r="F160" s="48"/>
      <c r="G160" s="48"/>
      <c r="H160" s="48"/>
      <c r="I160" s="48"/>
      <c r="J160" s="51"/>
    </row>
    <row r="161" spans="3:18" s="28" customFormat="1">
      <c r="C161" s="56"/>
      <c r="D161" s="46"/>
      <c r="E161" s="46"/>
      <c r="F161" s="46"/>
      <c r="G161" s="46"/>
      <c r="H161" s="46"/>
      <c r="I161" s="46"/>
      <c r="J161" s="46"/>
      <c r="K161" s="34"/>
      <c r="L161" s="34"/>
      <c r="M161" s="34"/>
      <c r="N161" s="34"/>
      <c r="O161" s="46"/>
      <c r="P161" s="46"/>
      <c r="Q161" s="46"/>
      <c r="R161" s="46"/>
    </row>
    <row r="162" spans="3:18" s="28" customFormat="1">
      <c r="C162" s="46"/>
      <c r="D162" s="46"/>
      <c r="E162" s="46"/>
      <c r="F162" s="46"/>
      <c r="G162" s="46"/>
      <c r="H162" s="46"/>
      <c r="I162" s="46"/>
      <c r="J162" s="46"/>
      <c r="K162" s="34"/>
      <c r="L162" s="34"/>
      <c r="M162" s="34"/>
      <c r="N162" s="34"/>
      <c r="O162" s="46"/>
      <c r="P162" s="46"/>
      <c r="Q162" s="46"/>
      <c r="R162" s="46"/>
    </row>
    <row r="163" spans="3:18" s="28" customFormat="1">
      <c r="C163" s="46"/>
      <c r="D163" s="46"/>
      <c r="E163" s="46"/>
      <c r="F163" s="46"/>
      <c r="G163" s="46"/>
      <c r="H163" s="46"/>
      <c r="I163" s="46"/>
      <c r="J163" s="46"/>
      <c r="K163" s="34"/>
      <c r="L163" s="34"/>
      <c r="M163" s="34"/>
      <c r="N163" s="34"/>
      <c r="O163" s="46"/>
      <c r="P163" s="46"/>
      <c r="Q163" s="46"/>
      <c r="R163" s="46"/>
    </row>
    <row r="164" spans="3:18" s="28" customFormat="1">
      <c r="J164" s="46"/>
      <c r="K164" s="34"/>
      <c r="L164" s="34"/>
      <c r="M164" s="34"/>
      <c r="N164" s="34"/>
      <c r="O164" s="46"/>
      <c r="P164" s="46"/>
      <c r="Q164" s="46"/>
      <c r="R164" s="46"/>
    </row>
    <row r="165" spans="3:18" s="28" customFormat="1">
      <c r="J165" s="46"/>
      <c r="K165" s="34"/>
      <c r="L165" s="34"/>
      <c r="M165" s="34"/>
      <c r="N165" s="34"/>
      <c r="O165" s="46"/>
      <c r="P165" s="46"/>
      <c r="Q165" s="46"/>
      <c r="R165" s="46"/>
    </row>
    <row r="166" spans="3:18" s="28" customFormat="1">
      <c r="J166" s="46"/>
      <c r="K166" s="34"/>
      <c r="L166" s="34"/>
      <c r="M166" s="34"/>
      <c r="N166" s="34"/>
      <c r="O166" s="46"/>
      <c r="P166" s="46"/>
      <c r="Q166" s="46"/>
      <c r="R166" s="46"/>
    </row>
    <row r="167" spans="3:18" s="28" customFormat="1">
      <c r="J167" s="46"/>
      <c r="K167" s="34"/>
      <c r="L167" s="34"/>
      <c r="M167" s="34"/>
      <c r="N167" s="34"/>
      <c r="O167" s="46"/>
      <c r="P167" s="46"/>
      <c r="Q167" s="46"/>
      <c r="R167" s="46"/>
    </row>
    <row r="168" spans="3:18" s="28" customFormat="1">
      <c r="J168" s="46"/>
      <c r="K168" s="34"/>
      <c r="L168" s="34"/>
      <c r="M168" s="34"/>
      <c r="N168" s="34"/>
      <c r="O168" s="46"/>
      <c r="P168" s="46"/>
      <c r="Q168" s="46"/>
      <c r="R168" s="46"/>
    </row>
    <row r="169" spans="3:18" s="28" customFormat="1">
      <c r="J169" s="46"/>
      <c r="K169" s="34"/>
      <c r="L169" s="34"/>
      <c r="M169" s="34"/>
      <c r="N169" s="34"/>
      <c r="O169" s="46"/>
      <c r="P169" s="46"/>
      <c r="Q169" s="46"/>
      <c r="R169" s="46"/>
    </row>
    <row r="170" spans="3:18" s="28" customFormat="1">
      <c r="J170" s="46"/>
      <c r="K170" s="34"/>
      <c r="L170" s="34"/>
      <c r="M170" s="34"/>
      <c r="N170" s="34"/>
      <c r="O170" s="46"/>
      <c r="P170" s="46"/>
      <c r="Q170" s="46"/>
      <c r="R170" s="46"/>
    </row>
    <row r="171" spans="3:18" s="28" customFormat="1">
      <c r="J171" s="46"/>
      <c r="K171" s="34"/>
      <c r="L171" s="34"/>
      <c r="M171" s="34"/>
      <c r="N171" s="34"/>
      <c r="O171" s="46"/>
      <c r="P171" s="46"/>
      <c r="Q171" s="46"/>
      <c r="R171" s="46"/>
    </row>
    <row r="172" spans="3:18" s="28" customFormat="1">
      <c r="J172" s="46"/>
      <c r="K172" s="34"/>
      <c r="L172" s="34"/>
      <c r="M172" s="34"/>
      <c r="N172" s="34"/>
      <c r="O172" s="46"/>
      <c r="P172" s="46"/>
      <c r="Q172" s="46"/>
      <c r="R172" s="46"/>
    </row>
    <row r="173" spans="3:18" s="28" customFormat="1">
      <c r="J173" s="46"/>
      <c r="K173" s="34"/>
      <c r="L173" s="34"/>
      <c r="M173" s="34"/>
      <c r="N173" s="34"/>
      <c r="O173" s="46"/>
      <c r="P173" s="46"/>
      <c r="Q173" s="46"/>
      <c r="R173" s="46"/>
    </row>
    <row r="174" spans="3:18" s="28" customFormat="1">
      <c r="J174" s="46"/>
      <c r="K174" s="34"/>
      <c r="L174" s="34"/>
      <c r="M174" s="34"/>
      <c r="N174" s="34"/>
      <c r="O174" s="46"/>
      <c r="P174" s="46"/>
      <c r="Q174" s="46"/>
      <c r="R174" s="46"/>
    </row>
    <row r="175" spans="3:18" s="28" customFormat="1">
      <c r="J175" s="46"/>
      <c r="K175" s="34"/>
      <c r="L175" s="34"/>
      <c r="M175" s="34"/>
      <c r="N175" s="34"/>
      <c r="O175" s="46"/>
      <c r="P175" s="46"/>
      <c r="Q175" s="46"/>
      <c r="R175" s="46"/>
    </row>
    <row r="176" spans="3:18" s="28" customFormat="1">
      <c r="J176" s="46"/>
      <c r="K176" s="46"/>
      <c r="L176" s="46"/>
      <c r="M176" s="46"/>
      <c r="N176" s="46"/>
      <c r="O176" s="46"/>
      <c r="P176" s="46"/>
      <c r="Q176" s="46"/>
      <c r="R176" s="46"/>
    </row>
    <row r="177" spans="10:18" s="28" customFormat="1">
      <c r="J177" s="46"/>
      <c r="K177" s="46"/>
      <c r="L177" s="46"/>
      <c r="M177" s="46"/>
      <c r="N177" s="46"/>
      <c r="O177" s="46"/>
      <c r="P177" s="46"/>
      <c r="Q177" s="46"/>
      <c r="R177" s="46"/>
    </row>
    <row r="178" spans="10:18" s="28" customFormat="1">
      <c r="J178" s="46"/>
      <c r="K178" s="46"/>
      <c r="L178" s="46"/>
      <c r="M178" s="46"/>
      <c r="N178" s="46"/>
      <c r="O178" s="46"/>
      <c r="P178" s="46"/>
      <c r="Q178" s="46"/>
      <c r="R178" s="46"/>
    </row>
    <row r="179" spans="10:18" s="28" customFormat="1">
      <c r="J179" s="46"/>
      <c r="K179" s="46"/>
      <c r="L179" s="46"/>
      <c r="M179" s="46"/>
      <c r="N179" s="46"/>
      <c r="O179" s="46"/>
      <c r="P179" s="46"/>
      <c r="Q179" s="46"/>
      <c r="R179" s="46"/>
    </row>
    <row r="180" spans="10:18" s="28" customFormat="1">
      <c r="J180" s="46"/>
      <c r="K180" s="46"/>
      <c r="L180" s="46"/>
      <c r="M180" s="46"/>
      <c r="N180" s="46"/>
      <c r="O180" s="46"/>
      <c r="P180" s="46"/>
      <c r="Q180" s="46"/>
      <c r="R180" s="46"/>
    </row>
    <row r="181" spans="10:18" s="28" customFormat="1">
      <c r="J181" s="46"/>
      <c r="K181" s="46"/>
      <c r="L181" s="46"/>
      <c r="M181" s="46"/>
      <c r="N181" s="46"/>
      <c r="O181" s="46"/>
      <c r="P181" s="46"/>
      <c r="Q181" s="46"/>
      <c r="R181" s="46"/>
    </row>
    <row r="182" spans="10:18" s="28" customFormat="1">
      <c r="J182" s="46"/>
      <c r="K182" s="46"/>
      <c r="L182" s="46"/>
      <c r="M182" s="46"/>
      <c r="N182" s="46"/>
      <c r="O182" s="46"/>
      <c r="P182" s="46"/>
      <c r="Q182" s="46"/>
      <c r="R182" s="46"/>
    </row>
    <row r="183" spans="10:18" s="28" customFormat="1">
      <c r="J183" s="46"/>
      <c r="K183" s="46"/>
      <c r="L183" s="46"/>
      <c r="M183" s="46"/>
      <c r="N183" s="46"/>
      <c r="O183" s="46"/>
      <c r="P183" s="46"/>
      <c r="Q183" s="46"/>
      <c r="R183" s="46"/>
    </row>
    <row r="184" spans="10:18" s="28" customFormat="1">
      <c r="J184" s="46"/>
      <c r="K184" s="46"/>
      <c r="L184" s="46"/>
      <c r="M184" s="46"/>
      <c r="N184" s="46"/>
      <c r="O184" s="46"/>
      <c r="P184" s="46"/>
      <c r="Q184" s="46"/>
      <c r="R184" s="46"/>
    </row>
    <row r="185" spans="10:18" s="28" customFormat="1">
      <c r="J185" s="46"/>
      <c r="K185" s="46"/>
      <c r="L185" s="46"/>
      <c r="M185" s="46"/>
      <c r="N185" s="46"/>
      <c r="O185" s="46"/>
      <c r="P185" s="46"/>
      <c r="Q185" s="46"/>
      <c r="R185" s="46"/>
    </row>
    <row r="186" spans="10:18" s="28" customFormat="1">
      <c r="J186" s="46"/>
      <c r="K186" s="46"/>
      <c r="L186" s="46"/>
      <c r="M186" s="46"/>
      <c r="N186" s="46"/>
      <c r="O186" s="46"/>
      <c r="P186" s="46"/>
      <c r="Q186" s="46"/>
      <c r="R186" s="46"/>
    </row>
    <row r="187" spans="10:18" s="28" customFormat="1">
      <c r="J187" s="46"/>
      <c r="K187" s="46"/>
      <c r="L187" s="46"/>
      <c r="M187" s="46"/>
      <c r="N187" s="46"/>
      <c r="O187" s="46"/>
      <c r="P187" s="46"/>
      <c r="Q187" s="46"/>
      <c r="R187" s="46"/>
    </row>
    <row r="188" spans="10:18" s="28" customFormat="1">
      <c r="J188" s="46"/>
      <c r="K188" s="46"/>
      <c r="L188" s="46"/>
      <c r="M188" s="46"/>
      <c r="N188" s="46"/>
      <c r="O188" s="46"/>
      <c r="P188" s="46"/>
      <c r="Q188" s="46"/>
      <c r="R188" s="46"/>
    </row>
    <row r="189" spans="10:18" s="28" customFormat="1">
      <c r="J189" s="46"/>
      <c r="K189" s="46"/>
      <c r="L189" s="46"/>
      <c r="M189" s="46"/>
      <c r="N189" s="46"/>
      <c r="O189" s="46"/>
      <c r="P189" s="46"/>
      <c r="Q189" s="46"/>
      <c r="R189" s="46"/>
    </row>
    <row r="190" spans="10:18" s="28" customFormat="1">
      <c r="J190" s="46"/>
      <c r="K190" s="46"/>
      <c r="L190" s="46"/>
      <c r="M190" s="46"/>
      <c r="N190" s="46"/>
      <c r="O190" s="46"/>
      <c r="P190" s="46"/>
      <c r="Q190" s="46"/>
      <c r="R190" s="46"/>
    </row>
    <row r="191" spans="10:18" s="28" customFormat="1">
      <c r="J191" s="46"/>
      <c r="K191" s="46"/>
      <c r="L191" s="46"/>
      <c r="M191" s="46"/>
      <c r="N191" s="46"/>
      <c r="O191" s="46"/>
      <c r="P191" s="46"/>
      <c r="Q191" s="46"/>
      <c r="R191" s="46"/>
    </row>
    <row r="192" spans="10:18" s="28" customFormat="1">
      <c r="J192" s="46"/>
      <c r="K192" s="46"/>
      <c r="L192" s="46"/>
      <c r="M192" s="46"/>
      <c r="N192" s="46"/>
      <c r="O192" s="46"/>
      <c r="P192" s="46"/>
      <c r="Q192" s="46"/>
      <c r="R192" s="46"/>
    </row>
    <row r="193" spans="10:18" s="28" customFormat="1">
      <c r="J193" s="46"/>
      <c r="K193" s="46"/>
      <c r="L193" s="46"/>
      <c r="M193" s="46"/>
      <c r="N193" s="46"/>
      <c r="O193" s="46"/>
      <c r="P193" s="46"/>
      <c r="Q193" s="46"/>
      <c r="R193" s="46"/>
    </row>
    <row r="194" spans="10:18" s="28" customFormat="1">
      <c r="J194" s="46"/>
      <c r="K194" s="46"/>
      <c r="L194" s="46"/>
      <c r="M194" s="46"/>
      <c r="N194" s="46"/>
      <c r="O194" s="46"/>
      <c r="P194" s="46"/>
      <c r="Q194" s="46"/>
      <c r="R194" s="46"/>
    </row>
    <row r="195" spans="10:18" s="28" customFormat="1">
      <c r="J195" s="46"/>
      <c r="K195" s="46"/>
      <c r="L195" s="46"/>
      <c r="M195" s="46"/>
      <c r="N195" s="46"/>
      <c r="O195" s="46"/>
      <c r="P195" s="46"/>
      <c r="Q195" s="46"/>
      <c r="R195" s="46"/>
    </row>
    <row r="196" spans="10:18" s="28" customFormat="1">
      <c r="J196" s="46"/>
      <c r="K196" s="46"/>
      <c r="L196" s="46"/>
      <c r="M196" s="46"/>
      <c r="N196" s="46"/>
      <c r="O196" s="46"/>
      <c r="P196" s="46"/>
      <c r="Q196" s="46"/>
      <c r="R196" s="46"/>
    </row>
    <row r="197" spans="10:18" s="28" customFormat="1">
      <c r="J197" s="46"/>
      <c r="K197" s="46"/>
      <c r="L197" s="46"/>
      <c r="M197" s="46"/>
      <c r="N197" s="46"/>
      <c r="O197" s="46"/>
      <c r="P197" s="46"/>
      <c r="Q197" s="46"/>
      <c r="R197" s="46"/>
    </row>
    <row r="198" spans="10:18" s="28" customFormat="1">
      <c r="J198" s="46"/>
      <c r="K198" s="46"/>
      <c r="L198" s="46"/>
      <c r="M198" s="46"/>
      <c r="N198" s="46"/>
      <c r="O198" s="46"/>
      <c r="P198" s="46"/>
      <c r="Q198" s="46"/>
      <c r="R198" s="46"/>
    </row>
    <row r="199" spans="10:18" s="28" customFormat="1">
      <c r="J199" s="46"/>
      <c r="K199" s="46"/>
      <c r="L199" s="46"/>
      <c r="M199" s="46"/>
      <c r="N199" s="46"/>
      <c r="O199" s="46"/>
      <c r="P199" s="46"/>
      <c r="Q199" s="46"/>
      <c r="R199" s="46"/>
    </row>
    <row r="200" spans="10:18" s="28" customFormat="1">
      <c r="J200" s="46"/>
      <c r="K200" s="46"/>
      <c r="L200" s="46"/>
      <c r="M200" s="46"/>
      <c r="N200" s="46"/>
      <c r="O200" s="46"/>
      <c r="P200" s="46"/>
      <c r="Q200" s="46"/>
      <c r="R200" s="46"/>
    </row>
    <row r="201" spans="10:18" s="28" customFormat="1">
      <c r="J201" s="46"/>
      <c r="K201" s="46"/>
      <c r="L201" s="46"/>
      <c r="M201" s="46"/>
      <c r="N201" s="46"/>
      <c r="O201" s="46"/>
      <c r="P201" s="46"/>
      <c r="Q201" s="46"/>
      <c r="R201" s="46"/>
    </row>
    <row r="202" spans="10:18" s="28" customFormat="1">
      <c r="J202" s="46"/>
      <c r="K202" s="46"/>
      <c r="L202" s="46"/>
      <c r="M202" s="46"/>
      <c r="N202" s="46"/>
      <c r="O202" s="46"/>
      <c r="P202" s="46"/>
      <c r="Q202" s="46"/>
      <c r="R202" s="46"/>
    </row>
    <row r="203" spans="10:18" s="28" customFormat="1">
      <c r="J203" s="46"/>
      <c r="K203" s="46"/>
      <c r="L203" s="46"/>
      <c r="M203" s="46"/>
      <c r="N203" s="46"/>
      <c r="O203" s="46"/>
      <c r="P203" s="46"/>
      <c r="Q203" s="46"/>
      <c r="R203" s="46"/>
    </row>
    <row r="204" spans="10:18" s="28" customFormat="1">
      <c r="J204" s="46"/>
      <c r="K204" s="46"/>
      <c r="L204" s="46"/>
      <c r="M204" s="46"/>
      <c r="N204" s="46"/>
      <c r="O204" s="46"/>
      <c r="P204" s="46"/>
      <c r="Q204" s="46"/>
      <c r="R204" s="46"/>
    </row>
    <row r="205" spans="10:18" s="28" customFormat="1">
      <c r="J205" s="46"/>
      <c r="K205" s="46"/>
      <c r="L205" s="46"/>
      <c r="M205" s="46"/>
      <c r="N205" s="46"/>
      <c r="O205" s="46"/>
      <c r="P205" s="46"/>
      <c r="Q205" s="46"/>
      <c r="R205" s="46"/>
    </row>
    <row r="206" spans="10:18" s="28" customFormat="1">
      <c r="J206" s="46"/>
      <c r="K206" s="46"/>
      <c r="L206" s="46"/>
      <c r="M206" s="46"/>
      <c r="N206" s="46"/>
      <c r="O206" s="46"/>
      <c r="P206" s="46"/>
      <c r="Q206" s="46"/>
      <c r="R206" s="46"/>
    </row>
    <row r="207" spans="10:18" s="28" customFormat="1">
      <c r="J207" s="46"/>
      <c r="K207" s="46"/>
      <c r="L207" s="46"/>
      <c r="M207" s="46"/>
      <c r="N207" s="46"/>
      <c r="O207" s="46"/>
      <c r="P207" s="46"/>
      <c r="Q207" s="46"/>
      <c r="R207" s="46"/>
    </row>
    <row r="208" spans="10:18" s="28" customFormat="1">
      <c r="J208" s="46"/>
      <c r="K208" s="46"/>
      <c r="L208" s="46"/>
      <c r="M208" s="46"/>
      <c r="N208" s="46"/>
      <c r="O208" s="46"/>
      <c r="P208" s="46"/>
      <c r="Q208" s="46"/>
      <c r="R208" s="46"/>
    </row>
    <row r="209" spans="10:18" s="28" customFormat="1">
      <c r="J209" s="46"/>
      <c r="K209" s="46"/>
      <c r="L209" s="46"/>
      <c r="M209" s="46"/>
      <c r="N209" s="46"/>
      <c r="O209" s="46"/>
      <c r="P209" s="46"/>
      <c r="Q209" s="46"/>
      <c r="R209" s="46"/>
    </row>
    <row r="210" spans="10:18" s="28" customFormat="1">
      <c r="J210" s="46"/>
      <c r="K210" s="46"/>
      <c r="L210" s="46"/>
      <c r="M210" s="46"/>
      <c r="N210" s="46"/>
      <c r="O210" s="46"/>
      <c r="P210" s="46"/>
      <c r="Q210" s="46"/>
      <c r="R210" s="46"/>
    </row>
    <row r="211" spans="10:18" s="28" customFormat="1">
      <c r="J211" s="46"/>
      <c r="K211" s="46"/>
      <c r="L211" s="46"/>
      <c r="M211" s="46"/>
      <c r="N211" s="46"/>
      <c r="O211" s="46"/>
      <c r="P211" s="46"/>
      <c r="Q211" s="46"/>
      <c r="R211" s="46"/>
    </row>
    <row r="212" spans="10:18" s="28" customFormat="1">
      <c r="J212" s="46"/>
      <c r="K212" s="46"/>
      <c r="L212" s="46"/>
      <c r="M212" s="46"/>
      <c r="N212" s="46"/>
      <c r="O212" s="46"/>
      <c r="P212" s="46"/>
      <c r="Q212" s="46"/>
      <c r="R212" s="46"/>
    </row>
    <row r="213" spans="10:18" s="28" customFormat="1">
      <c r="J213" s="46"/>
      <c r="K213" s="46"/>
      <c r="L213" s="46"/>
      <c r="M213" s="46"/>
      <c r="N213" s="46"/>
      <c r="O213" s="46"/>
      <c r="P213" s="46"/>
      <c r="Q213" s="46"/>
      <c r="R213" s="46"/>
    </row>
    <row r="214" spans="10:18" s="28" customFormat="1">
      <c r="J214" s="46"/>
      <c r="K214" s="46"/>
      <c r="L214" s="46"/>
      <c r="M214" s="46"/>
      <c r="N214" s="46"/>
      <c r="O214" s="46"/>
      <c r="P214" s="46"/>
      <c r="Q214" s="46"/>
      <c r="R214" s="46"/>
    </row>
    <row r="215" spans="10:18" s="28" customFormat="1">
      <c r="J215" s="46"/>
      <c r="K215" s="46"/>
      <c r="L215" s="46"/>
      <c r="M215" s="46"/>
      <c r="N215" s="46"/>
      <c r="O215" s="46"/>
      <c r="P215" s="46"/>
      <c r="Q215" s="46"/>
      <c r="R215" s="46"/>
    </row>
    <row r="216" spans="10:18" s="28" customFormat="1">
      <c r="J216" s="46"/>
      <c r="K216" s="46"/>
      <c r="L216" s="46"/>
      <c r="M216" s="46"/>
      <c r="N216" s="46"/>
      <c r="O216" s="46"/>
      <c r="P216" s="46"/>
      <c r="Q216" s="46"/>
      <c r="R216" s="46"/>
    </row>
    <row r="217" spans="10:18" s="28" customFormat="1">
      <c r="J217" s="46"/>
      <c r="K217" s="46"/>
      <c r="L217" s="46"/>
      <c r="M217" s="46"/>
      <c r="N217" s="46"/>
      <c r="O217" s="46"/>
      <c r="P217" s="46"/>
      <c r="Q217" s="46"/>
      <c r="R217" s="46"/>
    </row>
    <row r="218" spans="10:18" s="28" customFormat="1">
      <c r="J218" s="46"/>
      <c r="K218" s="46"/>
      <c r="L218" s="46"/>
      <c r="M218" s="46"/>
      <c r="N218" s="46"/>
      <c r="O218" s="46"/>
      <c r="P218" s="46"/>
      <c r="Q218" s="46"/>
      <c r="R218" s="46"/>
    </row>
    <row r="219" spans="10:18" s="28" customFormat="1">
      <c r="J219" s="46"/>
      <c r="K219" s="46"/>
      <c r="L219" s="46"/>
      <c r="M219" s="46"/>
      <c r="N219" s="46"/>
      <c r="O219" s="46"/>
      <c r="P219" s="46"/>
      <c r="Q219" s="46"/>
      <c r="R219" s="46"/>
    </row>
    <row r="220" spans="10:18" s="28" customFormat="1">
      <c r="J220" s="46"/>
      <c r="K220" s="46"/>
      <c r="L220" s="46"/>
      <c r="M220" s="46"/>
      <c r="N220" s="46"/>
      <c r="O220" s="46"/>
      <c r="P220" s="46"/>
      <c r="Q220" s="46"/>
      <c r="R220" s="46"/>
    </row>
    <row r="221" spans="10:18" s="28" customFormat="1">
      <c r="J221" s="46"/>
      <c r="K221" s="46"/>
      <c r="L221" s="46"/>
      <c r="M221" s="46"/>
      <c r="N221" s="46"/>
      <c r="O221" s="46"/>
      <c r="P221" s="46"/>
      <c r="Q221" s="46"/>
      <c r="R221" s="46"/>
    </row>
    <row r="222" spans="10:18" s="28" customFormat="1">
      <c r="J222" s="46"/>
      <c r="K222" s="46"/>
      <c r="L222" s="46"/>
      <c r="M222" s="46"/>
      <c r="N222" s="46"/>
      <c r="O222" s="46"/>
      <c r="P222" s="46"/>
      <c r="Q222" s="46"/>
      <c r="R222" s="46"/>
    </row>
    <row r="223" spans="10:18" s="28" customFormat="1">
      <c r="J223" s="46"/>
      <c r="K223" s="46"/>
      <c r="L223" s="46"/>
      <c r="M223" s="46"/>
      <c r="N223" s="46"/>
      <c r="O223" s="46"/>
      <c r="P223" s="46"/>
      <c r="Q223" s="46"/>
      <c r="R223" s="46"/>
    </row>
    <row r="224" spans="10:18" s="28" customFormat="1">
      <c r="J224" s="46"/>
      <c r="K224" s="46"/>
      <c r="L224" s="46"/>
      <c r="M224" s="46"/>
      <c r="N224" s="46"/>
      <c r="O224" s="46"/>
      <c r="P224" s="46"/>
      <c r="Q224" s="46"/>
      <c r="R224" s="46"/>
    </row>
    <row r="225" spans="10:18" s="28" customFormat="1">
      <c r="J225" s="46"/>
      <c r="K225" s="46"/>
      <c r="L225" s="46"/>
      <c r="M225" s="46"/>
      <c r="N225" s="46"/>
      <c r="O225" s="46"/>
      <c r="P225" s="46"/>
      <c r="Q225" s="46"/>
      <c r="R225" s="46"/>
    </row>
    <row r="226" spans="10:18" s="28" customFormat="1">
      <c r="J226" s="46"/>
      <c r="K226" s="46"/>
      <c r="L226" s="46"/>
      <c r="M226" s="46"/>
      <c r="N226" s="46"/>
      <c r="O226" s="46"/>
      <c r="P226" s="46"/>
      <c r="Q226" s="46"/>
      <c r="R226" s="46"/>
    </row>
    <row r="227" spans="10:18" s="28" customFormat="1">
      <c r="J227" s="46"/>
      <c r="K227" s="46"/>
      <c r="L227" s="46"/>
      <c r="M227" s="46"/>
      <c r="N227" s="46"/>
      <c r="O227" s="46"/>
      <c r="P227" s="46"/>
      <c r="Q227" s="46"/>
      <c r="R227" s="46"/>
    </row>
    <row r="228" spans="10:18" s="28" customFormat="1">
      <c r="J228" s="46"/>
      <c r="K228" s="46"/>
      <c r="L228" s="46"/>
      <c r="M228" s="46"/>
      <c r="N228" s="46"/>
      <c r="O228" s="46"/>
      <c r="P228" s="46"/>
      <c r="Q228" s="46"/>
      <c r="R228" s="46"/>
    </row>
    <row r="229" spans="10:18" s="28" customFormat="1">
      <c r="J229" s="46"/>
      <c r="K229" s="46"/>
      <c r="L229" s="46"/>
      <c r="M229" s="46"/>
      <c r="N229" s="46"/>
      <c r="O229" s="46"/>
      <c r="P229" s="46"/>
      <c r="Q229" s="46"/>
      <c r="R229" s="46"/>
    </row>
    <row r="230" spans="10:18" s="28" customFormat="1">
      <c r="J230" s="46"/>
      <c r="K230" s="46"/>
      <c r="L230" s="46"/>
      <c r="M230" s="46"/>
      <c r="N230" s="46"/>
      <c r="O230" s="46"/>
      <c r="P230" s="46"/>
      <c r="Q230" s="46"/>
      <c r="R230" s="46"/>
    </row>
    <row r="231" spans="10:18" s="28" customFormat="1">
      <c r="J231" s="46"/>
      <c r="K231" s="46"/>
      <c r="L231" s="46"/>
      <c r="M231" s="46"/>
      <c r="N231" s="46"/>
      <c r="O231" s="46"/>
      <c r="P231" s="46"/>
      <c r="Q231" s="46"/>
      <c r="R231" s="46"/>
    </row>
    <row r="232" spans="10:18" s="28" customFormat="1">
      <c r="J232" s="46"/>
      <c r="K232" s="46"/>
      <c r="L232" s="46"/>
      <c r="M232" s="46"/>
      <c r="N232" s="46"/>
      <c r="O232" s="46"/>
      <c r="P232" s="46"/>
      <c r="Q232" s="46"/>
      <c r="R232" s="46"/>
    </row>
    <row r="233" spans="10:18" s="28" customFormat="1">
      <c r="J233" s="46"/>
      <c r="K233" s="46"/>
      <c r="L233" s="46"/>
      <c r="M233" s="46"/>
      <c r="N233" s="46"/>
      <c r="O233" s="46"/>
      <c r="P233" s="46"/>
      <c r="Q233" s="46"/>
      <c r="R233" s="46"/>
    </row>
    <row r="234" spans="10:18" s="28" customFormat="1">
      <c r="J234" s="46"/>
      <c r="K234" s="46"/>
      <c r="L234" s="46"/>
      <c r="M234" s="46"/>
      <c r="N234" s="46"/>
      <c r="O234" s="46"/>
      <c r="P234" s="46"/>
      <c r="Q234" s="46"/>
      <c r="R234" s="46"/>
    </row>
    <row r="235" spans="10:18" s="28" customFormat="1">
      <c r="J235" s="46"/>
      <c r="K235" s="46"/>
      <c r="L235" s="46"/>
      <c r="M235" s="46"/>
      <c r="N235" s="46"/>
      <c r="O235" s="46"/>
      <c r="P235" s="46"/>
      <c r="Q235" s="46"/>
      <c r="R235" s="46"/>
    </row>
    <row r="236" spans="10:18" s="28" customFormat="1">
      <c r="J236" s="46"/>
      <c r="K236" s="46"/>
      <c r="L236" s="46"/>
      <c r="M236" s="46"/>
      <c r="N236" s="46"/>
      <c r="O236" s="46"/>
      <c r="P236" s="46"/>
      <c r="Q236" s="46"/>
      <c r="R236" s="46"/>
    </row>
    <row r="237" spans="10:18" s="28" customFormat="1">
      <c r="J237" s="46"/>
      <c r="K237" s="46"/>
      <c r="L237" s="46"/>
      <c r="M237" s="46"/>
      <c r="N237" s="46"/>
      <c r="O237" s="46"/>
      <c r="P237" s="46"/>
      <c r="Q237" s="46"/>
      <c r="R237" s="46"/>
    </row>
    <row r="238" spans="10:18" s="28" customFormat="1">
      <c r="J238" s="46"/>
      <c r="K238" s="46"/>
      <c r="L238" s="46"/>
      <c r="M238" s="46"/>
      <c r="N238" s="46"/>
      <c r="O238" s="46"/>
      <c r="P238" s="46"/>
      <c r="Q238" s="46"/>
      <c r="R238" s="46"/>
    </row>
    <row r="239" spans="10:18" s="28" customFormat="1">
      <c r="J239" s="46"/>
      <c r="K239" s="46"/>
      <c r="L239" s="46"/>
      <c r="M239" s="46"/>
      <c r="N239" s="46"/>
      <c r="O239" s="46"/>
      <c r="P239" s="46"/>
      <c r="Q239" s="46"/>
      <c r="R239" s="46"/>
    </row>
    <row r="240" spans="10:18" s="28" customFormat="1">
      <c r="J240" s="46"/>
      <c r="K240" s="46"/>
      <c r="L240" s="46"/>
      <c r="M240" s="46"/>
      <c r="N240" s="46"/>
      <c r="O240" s="46"/>
      <c r="P240" s="46"/>
      <c r="Q240" s="46"/>
      <c r="R240" s="46"/>
    </row>
    <row r="241" spans="10:18" s="28" customFormat="1">
      <c r="J241" s="46"/>
      <c r="K241" s="46"/>
      <c r="L241" s="46"/>
      <c r="M241" s="46"/>
      <c r="N241" s="46"/>
      <c r="O241" s="46"/>
      <c r="P241" s="46"/>
      <c r="Q241" s="46"/>
      <c r="R241" s="46"/>
    </row>
    <row r="242" spans="10:18" s="28" customFormat="1">
      <c r="J242" s="46"/>
      <c r="K242" s="46"/>
      <c r="L242" s="46"/>
      <c r="M242" s="46"/>
      <c r="N242" s="46"/>
      <c r="O242" s="46"/>
      <c r="P242" s="46"/>
      <c r="Q242" s="46"/>
      <c r="R242" s="46"/>
    </row>
    <row r="243" spans="10:18" s="28" customFormat="1">
      <c r="J243" s="46"/>
      <c r="K243" s="46"/>
      <c r="L243" s="46"/>
      <c r="M243" s="46"/>
      <c r="N243" s="46"/>
      <c r="O243" s="46"/>
      <c r="P243" s="46"/>
      <c r="Q243" s="46"/>
      <c r="R243" s="46"/>
    </row>
    <row r="244" spans="10:18" s="28" customFormat="1">
      <c r="J244" s="46"/>
      <c r="K244" s="46"/>
      <c r="L244" s="46"/>
      <c r="M244" s="46"/>
      <c r="N244" s="46"/>
      <c r="O244" s="46"/>
      <c r="P244" s="46"/>
      <c r="Q244" s="46"/>
      <c r="R244" s="46"/>
    </row>
    <row r="245" spans="10:18" s="28" customFormat="1">
      <c r="J245" s="46"/>
      <c r="K245" s="46"/>
      <c r="L245" s="46"/>
      <c r="M245" s="46"/>
      <c r="N245" s="46"/>
      <c r="O245" s="46"/>
      <c r="P245" s="46"/>
      <c r="Q245" s="46"/>
      <c r="R245" s="46"/>
    </row>
    <row r="246" spans="10:18" s="28" customFormat="1">
      <c r="J246" s="46"/>
      <c r="K246" s="46"/>
      <c r="L246" s="46"/>
      <c r="M246" s="46"/>
      <c r="N246" s="46"/>
      <c r="O246" s="46"/>
      <c r="P246" s="46"/>
      <c r="Q246" s="46"/>
      <c r="R246" s="46"/>
    </row>
    <row r="247" spans="10:18" s="28" customFormat="1">
      <c r="J247" s="46"/>
      <c r="K247" s="46"/>
      <c r="L247" s="46"/>
      <c r="M247" s="46"/>
      <c r="N247" s="46"/>
      <c r="O247" s="46"/>
      <c r="P247" s="46"/>
      <c r="Q247" s="46"/>
      <c r="R247" s="46"/>
    </row>
    <row r="248" spans="10:18" s="28" customFormat="1">
      <c r="J248" s="46"/>
      <c r="K248" s="46"/>
      <c r="L248" s="46"/>
      <c r="M248" s="46"/>
      <c r="N248" s="46"/>
      <c r="O248" s="46"/>
      <c r="P248" s="46"/>
      <c r="Q248" s="46"/>
      <c r="R248" s="46"/>
    </row>
    <row r="249" spans="10:18" s="28" customFormat="1">
      <c r="J249" s="46"/>
      <c r="K249" s="46"/>
      <c r="L249" s="46"/>
      <c r="M249" s="46"/>
      <c r="N249" s="46"/>
      <c r="O249" s="46"/>
      <c r="P249" s="46"/>
      <c r="Q249" s="46"/>
      <c r="R249" s="46"/>
    </row>
    <row r="250" spans="10:18" s="28" customFormat="1">
      <c r="J250" s="46"/>
      <c r="K250" s="46"/>
      <c r="L250" s="46"/>
      <c r="M250" s="46"/>
      <c r="N250" s="46"/>
      <c r="O250" s="46"/>
      <c r="P250" s="46"/>
      <c r="Q250" s="46"/>
      <c r="R250" s="46"/>
    </row>
    <row r="251" spans="10:18" s="28" customFormat="1">
      <c r="J251" s="46"/>
      <c r="K251" s="46"/>
      <c r="L251" s="46"/>
      <c r="M251" s="46"/>
      <c r="N251" s="46"/>
      <c r="O251" s="46"/>
      <c r="P251" s="46"/>
      <c r="Q251" s="46"/>
      <c r="R251" s="46"/>
    </row>
    <row r="252" spans="10:18" s="28" customFormat="1">
      <c r="J252" s="46"/>
      <c r="K252" s="46"/>
      <c r="L252" s="46"/>
      <c r="M252" s="46"/>
      <c r="N252" s="46"/>
      <c r="O252" s="46"/>
      <c r="P252" s="46"/>
      <c r="Q252" s="46"/>
      <c r="R252" s="46"/>
    </row>
    <row r="253" spans="10:18" s="28" customFormat="1">
      <c r="J253" s="46"/>
      <c r="K253" s="46"/>
      <c r="L253" s="46"/>
      <c r="M253" s="46"/>
      <c r="N253" s="46"/>
      <c r="O253" s="46"/>
      <c r="P253" s="46"/>
      <c r="Q253" s="46"/>
      <c r="R253" s="46"/>
    </row>
    <row r="254" spans="10:18" s="28" customFormat="1">
      <c r="J254" s="46"/>
      <c r="K254" s="46"/>
      <c r="L254" s="46"/>
      <c r="M254" s="46"/>
      <c r="N254" s="46"/>
      <c r="O254" s="46"/>
      <c r="P254" s="46"/>
      <c r="Q254" s="46"/>
      <c r="R254" s="46"/>
    </row>
    <row r="255" spans="10:18" s="28" customFormat="1">
      <c r="J255" s="46"/>
      <c r="K255" s="46"/>
      <c r="L255" s="46"/>
      <c r="M255" s="46"/>
      <c r="N255" s="46"/>
      <c r="O255" s="46"/>
      <c r="P255" s="46"/>
      <c r="Q255" s="46"/>
      <c r="R255" s="46"/>
    </row>
    <row r="256" spans="10:18" s="28" customFormat="1">
      <c r="J256" s="46"/>
      <c r="K256" s="46"/>
      <c r="L256" s="46"/>
      <c r="M256" s="46"/>
      <c r="N256" s="46"/>
      <c r="O256" s="46"/>
      <c r="P256" s="46"/>
      <c r="Q256" s="46"/>
      <c r="R256" s="46"/>
    </row>
    <row r="257" spans="10:18" s="28" customFormat="1">
      <c r="J257" s="46"/>
      <c r="K257" s="46"/>
      <c r="L257" s="46"/>
      <c r="M257" s="46"/>
      <c r="N257" s="46"/>
      <c r="O257" s="46"/>
      <c r="P257" s="46"/>
      <c r="Q257" s="46"/>
      <c r="R257" s="46"/>
    </row>
    <row r="258" spans="10:18" s="28" customFormat="1">
      <c r="J258" s="46"/>
      <c r="K258" s="46"/>
      <c r="L258" s="46"/>
      <c r="M258" s="46"/>
      <c r="N258" s="46"/>
      <c r="O258" s="46"/>
      <c r="P258" s="46"/>
      <c r="Q258" s="46"/>
      <c r="R258" s="46"/>
    </row>
    <row r="259" spans="10:18" s="28" customFormat="1">
      <c r="J259" s="46"/>
      <c r="K259" s="46"/>
      <c r="L259" s="46"/>
      <c r="M259" s="46"/>
      <c r="N259" s="46"/>
      <c r="O259" s="46"/>
      <c r="P259" s="46"/>
      <c r="Q259" s="46"/>
      <c r="R259" s="46"/>
    </row>
    <row r="260" spans="10:18" s="28" customFormat="1">
      <c r="J260" s="46"/>
      <c r="K260" s="46"/>
      <c r="L260" s="46"/>
      <c r="M260" s="46"/>
      <c r="N260" s="46"/>
      <c r="O260" s="46"/>
      <c r="P260" s="46"/>
      <c r="Q260" s="46"/>
      <c r="R260" s="46"/>
    </row>
    <row r="261" spans="10:18" s="28" customFormat="1">
      <c r="J261" s="46"/>
      <c r="K261" s="46"/>
      <c r="L261" s="46"/>
      <c r="M261" s="46"/>
      <c r="N261" s="46"/>
      <c r="O261" s="46"/>
      <c r="P261" s="46"/>
      <c r="Q261" s="46"/>
      <c r="R261" s="46"/>
    </row>
    <row r="262" spans="10:18" s="28" customFormat="1">
      <c r="J262" s="46"/>
      <c r="K262" s="46"/>
      <c r="L262" s="46"/>
      <c r="M262" s="46"/>
      <c r="N262" s="46"/>
      <c r="O262" s="46"/>
      <c r="P262" s="46"/>
      <c r="Q262" s="46"/>
      <c r="R262" s="46"/>
    </row>
    <row r="263" spans="10:18" s="28" customFormat="1">
      <c r="J263" s="46"/>
      <c r="K263" s="46"/>
      <c r="L263" s="46"/>
      <c r="M263" s="46"/>
      <c r="N263" s="46"/>
      <c r="O263" s="46"/>
      <c r="P263" s="46"/>
      <c r="Q263" s="46"/>
      <c r="R263" s="46"/>
    </row>
    <row r="264" spans="10:18" s="28" customFormat="1">
      <c r="J264" s="46"/>
      <c r="K264" s="46"/>
      <c r="L264" s="46"/>
      <c r="M264" s="46"/>
      <c r="N264" s="46"/>
      <c r="O264" s="46"/>
      <c r="P264" s="46"/>
      <c r="Q264" s="46"/>
      <c r="R264" s="46"/>
    </row>
    <row r="265" spans="10:18" s="28" customFormat="1">
      <c r="J265" s="46"/>
      <c r="K265" s="46"/>
      <c r="L265" s="46"/>
      <c r="M265" s="46"/>
      <c r="N265" s="46"/>
      <c r="O265" s="46"/>
      <c r="P265" s="46"/>
      <c r="Q265" s="46"/>
      <c r="R265" s="46"/>
    </row>
    <row r="266" spans="10:18" s="28" customFormat="1">
      <c r="J266" s="46"/>
      <c r="K266" s="46"/>
      <c r="L266" s="46"/>
      <c r="M266" s="46"/>
      <c r="N266" s="46"/>
      <c r="O266" s="46"/>
      <c r="P266" s="46"/>
      <c r="Q266" s="46"/>
      <c r="R266" s="46"/>
    </row>
    <row r="267" spans="10:18" s="28" customFormat="1">
      <c r="J267" s="46"/>
      <c r="K267" s="46"/>
      <c r="L267" s="46"/>
      <c r="M267" s="46"/>
      <c r="N267" s="46"/>
      <c r="O267" s="46"/>
      <c r="P267" s="46"/>
      <c r="Q267" s="46"/>
      <c r="R267" s="46"/>
    </row>
    <row r="268" spans="10:18" s="28" customFormat="1">
      <c r="J268" s="46"/>
      <c r="K268" s="46"/>
      <c r="L268" s="46"/>
      <c r="M268" s="46"/>
      <c r="N268" s="46"/>
      <c r="O268" s="46"/>
      <c r="P268" s="46"/>
      <c r="Q268" s="46"/>
      <c r="R268" s="46"/>
    </row>
    <row r="269" spans="10:18" s="28" customFormat="1">
      <c r="J269" s="46"/>
      <c r="K269" s="46"/>
      <c r="L269" s="46"/>
      <c r="M269" s="46"/>
      <c r="N269" s="46"/>
      <c r="O269" s="46"/>
      <c r="P269" s="46"/>
      <c r="Q269" s="46"/>
      <c r="R269" s="46"/>
    </row>
    <row r="270" spans="10:18" s="28" customFormat="1">
      <c r="J270" s="46"/>
      <c r="K270" s="46"/>
      <c r="L270" s="46"/>
      <c r="M270" s="46"/>
      <c r="N270" s="46"/>
      <c r="O270" s="46"/>
      <c r="P270" s="46"/>
      <c r="Q270" s="46"/>
      <c r="R270" s="46"/>
    </row>
    <row r="271" spans="10:18" s="28" customFormat="1">
      <c r="J271" s="46"/>
      <c r="K271" s="46"/>
      <c r="L271" s="46"/>
      <c r="M271" s="46"/>
      <c r="N271" s="46"/>
      <c r="O271" s="46"/>
      <c r="P271" s="46"/>
      <c r="Q271" s="46"/>
      <c r="R271" s="46"/>
    </row>
    <row r="272" spans="10:18" s="28" customFormat="1">
      <c r="J272" s="46"/>
      <c r="K272" s="46"/>
      <c r="L272" s="46"/>
      <c r="M272" s="46"/>
      <c r="N272" s="46"/>
      <c r="O272" s="46"/>
      <c r="P272" s="46"/>
      <c r="Q272" s="46"/>
      <c r="R272" s="46"/>
    </row>
    <row r="273" spans="10:18" s="28" customFormat="1">
      <c r="J273" s="46"/>
      <c r="K273" s="46"/>
      <c r="L273" s="46"/>
      <c r="M273" s="46"/>
      <c r="N273" s="46"/>
      <c r="O273" s="46"/>
      <c r="P273" s="46"/>
      <c r="Q273" s="46"/>
      <c r="R273" s="46"/>
    </row>
    <row r="274" spans="10:18" s="28" customFormat="1">
      <c r="J274" s="46"/>
      <c r="K274" s="46"/>
      <c r="L274" s="46"/>
      <c r="M274" s="46"/>
      <c r="N274" s="46"/>
      <c r="O274" s="46"/>
      <c r="P274" s="46"/>
      <c r="Q274" s="46"/>
      <c r="R274" s="46"/>
    </row>
    <row r="275" spans="10:18" s="28" customFormat="1">
      <c r="J275" s="46"/>
      <c r="K275" s="46"/>
      <c r="L275" s="46"/>
      <c r="M275" s="46"/>
      <c r="N275" s="46"/>
      <c r="O275" s="46"/>
      <c r="P275" s="46"/>
      <c r="Q275" s="46"/>
      <c r="R275" s="46"/>
    </row>
    <row r="276" spans="10:18" s="28" customFormat="1">
      <c r="J276" s="46"/>
      <c r="K276" s="46"/>
      <c r="L276" s="46"/>
      <c r="M276" s="46"/>
      <c r="N276" s="46"/>
      <c r="O276" s="46"/>
      <c r="P276" s="46"/>
      <c r="Q276" s="46"/>
      <c r="R276" s="46"/>
    </row>
    <row r="277" spans="10:18" s="28" customFormat="1">
      <c r="J277" s="46"/>
      <c r="K277" s="46"/>
      <c r="L277" s="46"/>
      <c r="M277" s="46"/>
      <c r="N277" s="46"/>
      <c r="O277" s="46"/>
      <c r="P277" s="46"/>
      <c r="Q277" s="46"/>
      <c r="R277" s="46"/>
    </row>
    <row r="278" spans="10:18" s="28" customFormat="1">
      <c r="J278" s="46"/>
      <c r="K278" s="46"/>
      <c r="L278" s="46"/>
      <c r="M278" s="46"/>
      <c r="N278" s="46"/>
      <c r="O278" s="46"/>
      <c r="P278" s="46"/>
      <c r="Q278" s="46"/>
      <c r="R278" s="46"/>
    </row>
    <row r="279" spans="10:18" s="28" customFormat="1">
      <c r="J279" s="46"/>
      <c r="K279" s="46"/>
      <c r="L279" s="46"/>
      <c r="M279" s="46"/>
      <c r="N279" s="46"/>
      <c r="O279" s="46"/>
      <c r="P279" s="46"/>
      <c r="Q279" s="46"/>
      <c r="R279" s="46"/>
    </row>
    <row r="280" spans="10:18" s="28" customFormat="1">
      <c r="J280" s="46"/>
      <c r="K280" s="46"/>
      <c r="L280" s="46"/>
      <c r="M280" s="46"/>
      <c r="N280" s="46"/>
      <c r="O280" s="46"/>
      <c r="P280" s="46"/>
      <c r="Q280" s="46"/>
      <c r="R280" s="46"/>
    </row>
    <row r="281" spans="10:18" s="28" customFormat="1">
      <c r="J281" s="46"/>
      <c r="K281" s="46"/>
      <c r="L281" s="46"/>
      <c r="M281" s="46"/>
      <c r="N281" s="46"/>
      <c r="O281" s="46"/>
      <c r="P281" s="46"/>
      <c r="Q281" s="46"/>
      <c r="R281" s="46"/>
    </row>
    <row r="282" spans="10:18" s="28" customFormat="1">
      <c r="J282" s="46"/>
      <c r="K282" s="46"/>
      <c r="L282" s="46"/>
      <c r="M282" s="46"/>
      <c r="N282" s="46"/>
      <c r="O282" s="46"/>
      <c r="P282" s="46"/>
      <c r="Q282" s="46"/>
      <c r="R282" s="46"/>
    </row>
    <row r="283" spans="10:18" s="28" customFormat="1">
      <c r="J283" s="46"/>
      <c r="K283" s="46"/>
      <c r="L283" s="46"/>
      <c r="M283" s="46"/>
      <c r="N283" s="46"/>
      <c r="O283" s="46"/>
      <c r="P283" s="46"/>
      <c r="Q283" s="46"/>
      <c r="R283" s="46"/>
    </row>
    <row r="284" spans="10:18" s="28" customFormat="1">
      <c r="J284" s="46"/>
      <c r="K284" s="46"/>
      <c r="L284" s="46"/>
      <c r="M284" s="46"/>
      <c r="N284" s="46"/>
      <c r="O284" s="46"/>
      <c r="P284" s="46"/>
      <c r="Q284" s="46"/>
      <c r="R284" s="46"/>
    </row>
    <row r="285" spans="10:18" s="28" customFormat="1">
      <c r="J285" s="46"/>
      <c r="K285" s="46"/>
      <c r="L285" s="46"/>
      <c r="M285" s="46"/>
      <c r="N285" s="46"/>
      <c r="O285" s="46"/>
      <c r="P285" s="46"/>
      <c r="Q285" s="46"/>
      <c r="R285" s="46"/>
    </row>
    <row r="286" spans="10:18" s="28" customFormat="1">
      <c r="J286" s="46"/>
      <c r="K286" s="46"/>
      <c r="L286" s="46"/>
      <c r="M286" s="46"/>
      <c r="N286" s="46"/>
      <c r="O286" s="46"/>
      <c r="P286" s="46"/>
      <c r="Q286" s="46"/>
      <c r="R286" s="46"/>
    </row>
    <row r="287" spans="10:18" s="28" customFormat="1">
      <c r="J287" s="46"/>
      <c r="K287" s="46"/>
      <c r="L287" s="46"/>
      <c r="M287" s="46"/>
      <c r="N287" s="46"/>
      <c r="O287" s="46"/>
      <c r="P287" s="46"/>
      <c r="Q287" s="46"/>
      <c r="R287" s="46"/>
    </row>
    <row r="288" spans="10:18" s="28" customFormat="1">
      <c r="J288" s="46"/>
      <c r="K288" s="46"/>
      <c r="L288" s="46"/>
      <c r="M288" s="46"/>
      <c r="N288" s="46"/>
      <c r="O288" s="46"/>
      <c r="P288" s="46"/>
      <c r="Q288" s="46"/>
      <c r="R288" s="46"/>
    </row>
    <row r="289" spans="10:18" s="28" customFormat="1">
      <c r="J289" s="46"/>
      <c r="K289" s="46"/>
      <c r="L289" s="46"/>
      <c r="M289" s="46"/>
      <c r="N289" s="46"/>
      <c r="O289" s="46"/>
      <c r="P289" s="46"/>
      <c r="Q289" s="46"/>
      <c r="R289" s="46"/>
    </row>
    <row r="290" spans="10:18" s="28" customFormat="1">
      <c r="J290" s="46"/>
      <c r="K290" s="46"/>
      <c r="L290" s="46"/>
      <c r="M290" s="46"/>
      <c r="N290" s="46"/>
      <c r="O290" s="46"/>
      <c r="P290" s="46"/>
      <c r="Q290" s="46"/>
      <c r="R290" s="46"/>
    </row>
    <row r="291" spans="10:18" s="28" customFormat="1">
      <c r="J291" s="46"/>
      <c r="K291" s="46"/>
      <c r="L291" s="46"/>
      <c r="M291" s="46"/>
      <c r="N291" s="46"/>
      <c r="O291" s="46"/>
      <c r="P291" s="46"/>
      <c r="Q291" s="46"/>
      <c r="R291" s="46"/>
    </row>
    <row r="292" spans="10:18" s="28" customFormat="1">
      <c r="J292" s="46"/>
      <c r="K292" s="46"/>
      <c r="L292" s="46"/>
      <c r="M292" s="46"/>
      <c r="N292" s="46"/>
      <c r="O292" s="46"/>
      <c r="P292" s="46"/>
      <c r="Q292" s="46"/>
      <c r="R292" s="46"/>
    </row>
    <row r="293" spans="10:18" s="28" customFormat="1">
      <c r="J293" s="46"/>
      <c r="K293" s="46"/>
      <c r="L293" s="46"/>
      <c r="M293" s="46"/>
      <c r="N293" s="46"/>
      <c r="O293" s="46"/>
      <c r="P293" s="46"/>
      <c r="Q293" s="46"/>
      <c r="R293" s="46"/>
    </row>
    <row r="294" spans="10:18" s="28" customFormat="1">
      <c r="J294" s="46"/>
      <c r="K294" s="46"/>
      <c r="L294" s="46"/>
      <c r="M294" s="46"/>
      <c r="N294" s="46"/>
      <c r="O294" s="46"/>
      <c r="P294" s="46"/>
      <c r="Q294" s="46"/>
      <c r="R294" s="46"/>
    </row>
    <row r="295" spans="10:18" s="28" customFormat="1">
      <c r="J295" s="46"/>
      <c r="K295" s="46"/>
      <c r="L295" s="46"/>
      <c r="M295" s="46"/>
      <c r="N295" s="46"/>
      <c r="O295" s="46"/>
      <c r="P295" s="46"/>
      <c r="Q295" s="46"/>
      <c r="R295" s="46"/>
    </row>
    <row r="296" spans="10:18" s="28" customFormat="1">
      <c r="J296" s="46"/>
      <c r="K296" s="46"/>
      <c r="L296" s="46"/>
      <c r="M296" s="46"/>
      <c r="N296" s="46"/>
      <c r="O296" s="46"/>
      <c r="P296" s="46"/>
      <c r="Q296" s="46"/>
      <c r="R296" s="46"/>
    </row>
    <row r="297" spans="10:18" s="28" customFormat="1">
      <c r="J297" s="46"/>
      <c r="K297" s="46"/>
      <c r="L297" s="46"/>
      <c r="M297" s="46"/>
      <c r="N297" s="46"/>
      <c r="O297" s="46"/>
      <c r="P297" s="46"/>
      <c r="Q297" s="46"/>
      <c r="R297" s="46"/>
    </row>
    <row r="298" spans="10:18" s="28" customFormat="1">
      <c r="J298" s="46"/>
      <c r="K298" s="46"/>
      <c r="L298" s="46"/>
      <c r="M298" s="46"/>
      <c r="N298" s="46"/>
      <c r="O298" s="46"/>
      <c r="P298" s="46"/>
      <c r="Q298" s="46"/>
      <c r="R298" s="46"/>
    </row>
    <row r="299" spans="10:18" s="28" customFormat="1">
      <c r="J299" s="46"/>
      <c r="K299" s="46"/>
      <c r="L299" s="46"/>
      <c r="M299" s="46"/>
      <c r="N299" s="46"/>
      <c r="O299" s="46"/>
      <c r="P299" s="46"/>
      <c r="Q299" s="46"/>
      <c r="R299" s="46"/>
    </row>
    <row r="300" spans="10:18" s="28" customFormat="1">
      <c r="J300" s="46"/>
      <c r="K300" s="46"/>
      <c r="L300" s="46"/>
      <c r="M300" s="46"/>
      <c r="N300" s="46"/>
      <c r="O300" s="46"/>
      <c r="P300" s="46"/>
      <c r="Q300" s="46"/>
      <c r="R300" s="46"/>
    </row>
    <row r="301" spans="10:18" s="28" customFormat="1">
      <c r="J301" s="46"/>
      <c r="K301" s="46"/>
      <c r="L301" s="46"/>
      <c r="M301" s="46"/>
      <c r="N301" s="46"/>
      <c r="O301" s="46"/>
      <c r="P301" s="46"/>
      <c r="Q301" s="46"/>
      <c r="R301" s="46"/>
    </row>
    <row r="302" spans="10:18" s="28" customFormat="1">
      <c r="J302" s="46"/>
      <c r="K302" s="46"/>
      <c r="L302" s="46"/>
      <c r="M302" s="46"/>
      <c r="N302" s="46"/>
      <c r="O302" s="46"/>
      <c r="P302" s="46"/>
      <c r="Q302" s="46"/>
      <c r="R302" s="46"/>
    </row>
    <row r="303" spans="10:18" s="28" customFormat="1">
      <c r="J303" s="46"/>
      <c r="K303" s="46"/>
      <c r="L303" s="46"/>
      <c r="M303" s="46"/>
      <c r="N303" s="46"/>
      <c r="O303" s="46"/>
      <c r="P303" s="46"/>
      <c r="Q303" s="46"/>
      <c r="R303" s="46"/>
    </row>
    <row r="304" spans="10:18" s="28" customFormat="1">
      <c r="J304" s="46"/>
      <c r="K304" s="46"/>
      <c r="L304" s="46"/>
      <c r="M304" s="46"/>
      <c r="N304" s="46"/>
      <c r="O304" s="46"/>
      <c r="P304" s="46"/>
      <c r="Q304" s="46"/>
      <c r="R304" s="46"/>
    </row>
    <row r="305" spans="10:18" s="28" customFormat="1">
      <c r="J305" s="46"/>
      <c r="K305" s="46"/>
      <c r="L305" s="46"/>
      <c r="M305" s="46"/>
      <c r="N305" s="46"/>
      <c r="O305" s="46"/>
      <c r="P305" s="46"/>
      <c r="Q305" s="46"/>
      <c r="R305" s="46"/>
    </row>
    <row r="306" spans="10:18" s="28" customFormat="1">
      <c r="J306" s="46"/>
      <c r="K306" s="46"/>
      <c r="L306" s="46"/>
      <c r="M306" s="46"/>
      <c r="N306" s="46"/>
      <c r="O306" s="46"/>
      <c r="P306" s="46"/>
      <c r="Q306" s="46"/>
      <c r="R306" s="46"/>
    </row>
    <row r="307" spans="10:18" s="28" customFormat="1">
      <c r="J307" s="46"/>
      <c r="K307" s="46"/>
      <c r="L307" s="46"/>
      <c r="M307" s="46"/>
      <c r="N307" s="46"/>
      <c r="O307" s="46"/>
      <c r="P307" s="46"/>
      <c r="Q307" s="46"/>
      <c r="R307" s="46"/>
    </row>
    <row r="308" spans="10:18" s="28" customFormat="1">
      <c r="J308" s="46"/>
      <c r="K308" s="46"/>
      <c r="L308" s="46"/>
      <c r="M308" s="46"/>
      <c r="N308" s="46"/>
      <c r="O308" s="46"/>
      <c r="P308" s="46"/>
      <c r="Q308" s="46"/>
      <c r="R308" s="46"/>
    </row>
    <row r="309" spans="10:18" s="28" customFormat="1">
      <c r="J309" s="46"/>
      <c r="K309" s="46"/>
      <c r="L309" s="46"/>
      <c r="M309" s="46"/>
      <c r="N309" s="46"/>
      <c r="O309" s="46"/>
      <c r="P309" s="46"/>
      <c r="Q309" s="46"/>
      <c r="R309" s="46"/>
    </row>
    <row r="310" spans="10:18" s="28" customFormat="1">
      <c r="J310" s="46"/>
      <c r="K310" s="46"/>
      <c r="L310" s="46"/>
      <c r="M310" s="46"/>
      <c r="N310" s="46"/>
      <c r="O310" s="46"/>
      <c r="P310" s="46"/>
      <c r="Q310" s="46"/>
      <c r="R310" s="46"/>
    </row>
    <row r="311" spans="10:18" s="28" customFormat="1">
      <c r="J311" s="46"/>
      <c r="K311" s="46"/>
      <c r="L311" s="46"/>
      <c r="M311" s="46"/>
      <c r="N311" s="46"/>
      <c r="O311" s="46"/>
      <c r="P311" s="46"/>
      <c r="Q311" s="46"/>
      <c r="R311" s="46"/>
    </row>
    <row r="312" spans="10:18" s="28" customFormat="1">
      <c r="J312" s="46"/>
      <c r="K312" s="46"/>
      <c r="L312" s="46"/>
      <c r="M312" s="46"/>
      <c r="N312" s="46"/>
      <c r="O312" s="46"/>
      <c r="P312" s="46"/>
      <c r="Q312" s="46"/>
      <c r="R312" s="46"/>
    </row>
    <row r="313" spans="10:18" s="28" customFormat="1">
      <c r="J313" s="46"/>
      <c r="K313" s="46"/>
      <c r="L313" s="46"/>
      <c r="M313" s="46"/>
      <c r="N313" s="46"/>
      <c r="O313" s="46"/>
      <c r="P313" s="46"/>
      <c r="Q313" s="46"/>
      <c r="R313" s="46"/>
    </row>
    <row r="314" spans="10:18" s="28" customFormat="1">
      <c r="J314" s="46"/>
      <c r="K314" s="46"/>
      <c r="L314" s="46"/>
      <c r="M314" s="46"/>
      <c r="N314" s="46"/>
      <c r="O314" s="46"/>
      <c r="P314" s="46"/>
      <c r="Q314" s="46"/>
      <c r="R314" s="46"/>
    </row>
    <row r="315" spans="10:18" s="28" customFormat="1">
      <c r="J315" s="46"/>
      <c r="K315" s="46"/>
      <c r="L315" s="46"/>
      <c r="M315" s="46"/>
      <c r="N315" s="46"/>
      <c r="O315" s="46"/>
      <c r="P315" s="46"/>
      <c r="Q315" s="46"/>
      <c r="R315" s="46"/>
    </row>
    <row r="316" spans="10:18" s="28" customFormat="1">
      <c r="J316" s="46"/>
      <c r="K316" s="46"/>
      <c r="L316" s="46"/>
      <c r="M316" s="46"/>
      <c r="N316" s="46"/>
      <c r="O316" s="46"/>
      <c r="P316" s="46"/>
      <c r="Q316" s="46"/>
      <c r="R316" s="46"/>
    </row>
    <row r="317" spans="10:18" s="28" customFormat="1">
      <c r="J317" s="46"/>
      <c r="K317" s="46"/>
      <c r="L317" s="46"/>
      <c r="M317" s="46"/>
      <c r="N317" s="46"/>
      <c r="O317" s="46"/>
      <c r="P317" s="46"/>
      <c r="Q317" s="46"/>
      <c r="R317" s="46"/>
    </row>
    <row r="318" spans="10:18" s="28" customFormat="1">
      <c r="J318" s="46"/>
      <c r="K318" s="46"/>
      <c r="L318" s="46"/>
      <c r="M318" s="46"/>
      <c r="N318" s="46"/>
      <c r="O318" s="46"/>
      <c r="P318" s="46"/>
      <c r="Q318" s="46"/>
      <c r="R318" s="46"/>
    </row>
    <row r="319" spans="10:18" s="28" customFormat="1">
      <c r="J319" s="46"/>
      <c r="K319" s="46"/>
      <c r="L319" s="46"/>
      <c r="M319" s="46"/>
      <c r="N319" s="46"/>
      <c r="O319" s="46"/>
      <c r="P319" s="46"/>
      <c r="Q319" s="46"/>
      <c r="R319" s="46"/>
    </row>
    <row r="320" spans="10:18" s="28" customFormat="1">
      <c r="J320" s="46"/>
      <c r="K320" s="46"/>
      <c r="L320" s="46"/>
      <c r="M320" s="46"/>
      <c r="N320" s="46"/>
      <c r="O320" s="46"/>
      <c r="P320" s="46"/>
      <c r="Q320" s="46"/>
      <c r="R320" s="46"/>
    </row>
    <row r="321" spans="10:18" s="28" customFormat="1">
      <c r="J321" s="46"/>
      <c r="K321" s="46"/>
      <c r="L321" s="46"/>
      <c r="M321" s="46"/>
      <c r="N321" s="46"/>
      <c r="O321" s="46"/>
      <c r="P321" s="46"/>
      <c r="Q321" s="46"/>
      <c r="R321" s="46"/>
    </row>
    <row r="322" spans="10:18" s="28" customFormat="1">
      <c r="J322" s="46"/>
      <c r="K322" s="46"/>
      <c r="L322" s="46"/>
      <c r="M322" s="46"/>
      <c r="N322" s="46"/>
      <c r="O322" s="46"/>
      <c r="P322" s="46"/>
      <c r="Q322" s="46"/>
      <c r="R322" s="46"/>
    </row>
    <row r="323" spans="10:18" s="28" customFormat="1">
      <c r="J323" s="46"/>
      <c r="K323" s="46"/>
      <c r="L323" s="46"/>
      <c r="M323" s="46"/>
      <c r="N323" s="46"/>
      <c r="O323" s="46"/>
      <c r="P323" s="46"/>
      <c r="Q323" s="46"/>
      <c r="R323" s="46"/>
    </row>
    <row r="324" spans="10:18" s="28" customFormat="1">
      <c r="J324" s="46"/>
      <c r="K324" s="46"/>
      <c r="L324" s="46"/>
      <c r="M324" s="46"/>
      <c r="N324" s="46"/>
      <c r="O324" s="46"/>
      <c r="P324" s="46"/>
      <c r="Q324" s="46"/>
      <c r="R324" s="46"/>
    </row>
    <row r="325" spans="10:18" s="28" customFormat="1">
      <c r="J325" s="46"/>
      <c r="K325" s="46"/>
      <c r="L325" s="46"/>
      <c r="M325" s="46"/>
      <c r="N325" s="46"/>
      <c r="O325" s="46"/>
      <c r="P325" s="46"/>
      <c r="Q325" s="46"/>
      <c r="R325" s="46"/>
    </row>
    <row r="326" spans="10:18" s="28" customFormat="1">
      <c r="J326" s="46"/>
      <c r="K326" s="46"/>
      <c r="L326" s="46"/>
      <c r="M326" s="46"/>
      <c r="N326" s="46"/>
      <c r="O326" s="46"/>
      <c r="P326" s="46"/>
      <c r="Q326" s="46"/>
      <c r="R326" s="46"/>
    </row>
    <row r="327" spans="10:18" s="28" customFormat="1">
      <c r="J327" s="46"/>
      <c r="K327" s="46"/>
      <c r="L327" s="46"/>
      <c r="M327" s="46"/>
      <c r="N327" s="46"/>
      <c r="O327" s="46"/>
      <c r="P327" s="46"/>
      <c r="Q327" s="46"/>
      <c r="R327" s="46"/>
    </row>
    <row r="328" spans="10:18" s="28" customFormat="1">
      <c r="J328" s="46"/>
      <c r="K328" s="46"/>
      <c r="L328" s="46"/>
      <c r="M328" s="46"/>
      <c r="N328" s="46"/>
      <c r="O328" s="46"/>
      <c r="P328" s="46"/>
      <c r="Q328" s="46"/>
      <c r="R328" s="46"/>
    </row>
    <row r="329" spans="10:18" s="28" customFormat="1">
      <c r="J329" s="46"/>
      <c r="K329" s="46"/>
      <c r="L329" s="46"/>
      <c r="M329" s="46"/>
      <c r="N329" s="46"/>
      <c r="O329" s="46"/>
      <c r="P329" s="46"/>
      <c r="Q329" s="46"/>
      <c r="R329" s="46"/>
    </row>
    <row r="330" spans="10:18" s="28" customFormat="1">
      <c r="J330" s="46"/>
      <c r="K330" s="46"/>
      <c r="L330" s="46"/>
      <c r="M330" s="46"/>
      <c r="N330" s="46"/>
      <c r="O330" s="46"/>
      <c r="P330" s="46"/>
      <c r="Q330" s="46"/>
      <c r="R330" s="46"/>
    </row>
    <row r="331" spans="10:18" s="28" customFormat="1">
      <c r="J331" s="46"/>
      <c r="K331" s="46"/>
      <c r="L331" s="46"/>
      <c r="M331" s="46"/>
      <c r="N331" s="46"/>
      <c r="O331" s="46"/>
      <c r="P331" s="46"/>
      <c r="Q331" s="46"/>
      <c r="R331" s="46"/>
    </row>
    <row r="332" spans="10:18" s="28" customFormat="1">
      <c r="J332" s="46"/>
      <c r="K332" s="46"/>
      <c r="L332" s="46"/>
      <c r="M332" s="46"/>
      <c r="N332" s="46"/>
      <c r="O332" s="46"/>
      <c r="P332" s="46"/>
      <c r="Q332" s="46"/>
      <c r="R332" s="46"/>
    </row>
    <row r="333" spans="10:18" s="28" customFormat="1">
      <c r="J333" s="46"/>
      <c r="K333" s="46"/>
      <c r="L333" s="46"/>
      <c r="M333" s="46"/>
      <c r="N333" s="46"/>
      <c r="O333" s="46"/>
      <c r="P333" s="46"/>
      <c r="Q333" s="46"/>
      <c r="R333" s="46"/>
    </row>
    <row r="334" spans="10:18" s="28" customFormat="1">
      <c r="J334" s="46"/>
      <c r="K334" s="46"/>
      <c r="L334" s="46"/>
      <c r="M334" s="46"/>
      <c r="N334" s="46"/>
      <c r="O334" s="46"/>
      <c r="P334" s="46"/>
      <c r="Q334" s="46"/>
      <c r="R334" s="46"/>
    </row>
  </sheetData>
  <pageMargins left="0.47244094488188981" right="0.19685039370078741" top="0.23622047244094491" bottom="0.15748031496062992" header="0.51181102362204722" footer="0.51181102362204722"/>
  <pageSetup paperSize="9" scale="55" fitToHeight="4" orientation="landscape" verticalDpi="0" r:id="rId1"/>
  <headerFooter alignWithMargins="0"/>
  <rowBreaks count="1" manualBreakCount="1">
    <brk id="7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3"/>
  <dimension ref="A1:Q191"/>
  <sheetViews>
    <sheetView showGridLines="0" view="pageBreakPreview" zoomScale="90" zoomScaleNormal="70" zoomScaleSheetLayoutView="90" workbookViewId="0">
      <pane xSplit="4" ySplit="3" topLeftCell="E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2578125" defaultRowHeight="12.75"/>
  <cols>
    <col min="1" max="1" width="2.28515625" style="29" customWidth="1"/>
    <col min="2" max="2" width="60.5703125" style="29" customWidth="1"/>
    <col min="3" max="3" width="46.28515625" style="29" customWidth="1"/>
    <col min="4" max="4" width="1.5703125" style="29" customWidth="1"/>
    <col min="5" max="8" width="17.140625" style="29" customWidth="1"/>
    <col min="9" max="9" width="19.140625" style="29" customWidth="1"/>
    <col min="10" max="10" width="17.42578125" style="34" customWidth="1"/>
    <col min="11" max="13" width="11.5703125" style="34" bestFit="1" customWidth="1"/>
    <col min="14" max="17" width="11.42578125" style="34"/>
    <col min="18" max="16384" width="11.42578125" style="29"/>
  </cols>
  <sheetData>
    <row r="1" spans="1:10" ht="14.1" customHeight="1">
      <c r="A1" s="93"/>
      <c r="B1" s="93"/>
      <c r="C1" s="222"/>
      <c r="D1" s="222"/>
      <c r="E1" s="87"/>
      <c r="F1" s="87"/>
      <c r="G1" s="87"/>
      <c r="H1" s="87"/>
      <c r="I1" s="124"/>
      <c r="J1" s="122"/>
    </row>
    <row r="2" spans="1:10" ht="14.1" customHeight="1">
      <c r="A2" s="96"/>
      <c r="B2" s="97" t="s">
        <v>294</v>
      </c>
      <c r="C2" s="222" t="s">
        <v>295</v>
      </c>
      <c r="D2" s="213"/>
      <c r="E2" s="88"/>
      <c r="F2" s="88"/>
      <c r="G2" s="88"/>
      <c r="H2" s="88"/>
      <c r="I2" s="124"/>
      <c r="J2" s="125"/>
    </row>
    <row r="3" spans="1:10" ht="14.1" customHeight="1">
      <c r="A3" s="149"/>
      <c r="B3" s="147" t="s">
        <v>602</v>
      </c>
      <c r="C3" s="232" t="s">
        <v>601</v>
      </c>
      <c r="D3" s="373"/>
      <c r="E3" s="179"/>
      <c r="F3" s="179"/>
      <c r="G3" s="179"/>
      <c r="H3" s="179"/>
      <c r="I3" s="179"/>
      <c r="J3" s="125"/>
    </row>
    <row r="4" spans="1:10" ht="14.1" customHeight="1">
      <c r="A4" s="96"/>
      <c r="B4" s="147"/>
      <c r="C4" s="232"/>
      <c r="D4" s="373"/>
      <c r="E4" s="97" t="s">
        <v>525</v>
      </c>
      <c r="F4" s="124"/>
      <c r="G4" s="124"/>
      <c r="H4" s="124"/>
      <c r="I4" s="97" t="s">
        <v>293</v>
      </c>
      <c r="J4" s="125"/>
    </row>
    <row r="5" spans="1:10" ht="14.1" customHeight="1">
      <c r="A5" s="96"/>
      <c r="B5" s="97"/>
      <c r="C5" s="210"/>
      <c r="D5" s="210"/>
      <c r="E5" s="222" t="s">
        <v>526</v>
      </c>
      <c r="F5" s="88"/>
      <c r="G5" s="88"/>
      <c r="H5" s="88"/>
      <c r="I5" s="222" t="s">
        <v>302</v>
      </c>
      <c r="J5" s="128"/>
    </row>
    <row r="6" spans="1:10" ht="14.1" customHeight="1">
      <c r="A6" s="149"/>
      <c r="B6" s="374" t="s">
        <v>216</v>
      </c>
      <c r="C6" s="375" t="s">
        <v>128</v>
      </c>
      <c r="D6" s="375"/>
      <c r="E6" s="126" t="s">
        <v>663</v>
      </c>
      <c r="F6" s="126" t="s">
        <v>664</v>
      </c>
      <c r="G6" s="127" t="s">
        <v>662</v>
      </c>
      <c r="H6" s="127" t="s">
        <v>568</v>
      </c>
      <c r="I6" s="127" t="s">
        <v>665</v>
      </c>
      <c r="J6" s="127" t="s">
        <v>665</v>
      </c>
    </row>
    <row r="7" spans="1:10" ht="14.1" customHeight="1">
      <c r="A7" s="96"/>
      <c r="B7" s="185"/>
      <c r="C7" s="241"/>
      <c r="D7" s="241"/>
      <c r="E7" s="89"/>
      <c r="F7" s="89"/>
      <c r="G7" s="89"/>
      <c r="H7" s="89"/>
      <c r="I7" s="129"/>
      <c r="J7" s="130"/>
    </row>
    <row r="8" spans="1:10" ht="14.1" customHeight="1">
      <c r="A8" s="96"/>
      <c r="B8" s="384" t="s">
        <v>582</v>
      </c>
      <c r="C8" s="381" t="s">
        <v>570</v>
      </c>
      <c r="D8" s="225"/>
      <c r="E8" s="131"/>
      <c r="F8" s="131"/>
      <c r="G8" s="131"/>
      <c r="H8" s="131"/>
      <c r="I8" s="131"/>
      <c r="J8" s="131"/>
    </row>
    <row r="9" spans="1:10" ht="14.1" customHeight="1">
      <c r="A9" s="96"/>
      <c r="B9" s="103" t="s">
        <v>296</v>
      </c>
      <c r="C9" s="227" t="s">
        <v>300</v>
      </c>
      <c r="D9" s="225"/>
      <c r="E9" s="413">
        <v>36.193994972000013</v>
      </c>
      <c r="F9" s="413">
        <v>45.135474005999455</v>
      </c>
      <c r="G9" s="413">
        <v>120.90884097200001</v>
      </c>
      <c r="H9" s="413">
        <v>128.18055657640517</v>
      </c>
      <c r="I9" s="413">
        <v>4528.3318132539998</v>
      </c>
      <c r="J9" s="413">
        <v>3637.4705687865853</v>
      </c>
    </row>
    <row r="10" spans="1:10" ht="14.1" customHeight="1">
      <c r="A10" s="96"/>
      <c r="B10" s="100" t="s">
        <v>583</v>
      </c>
      <c r="C10" s="227" t="s">
        <v>505</v>
      </c>
      <c r="D10" s="227"/>
      <c r="E10" s="413">
        <v>260.08304831999999</v>
      </c>
      <c r="F10" s="413">
        <v>229.40460062000011</v>
      </c>
      <c r="G10" s="413">
        <v>1001.2149693</v>
      </c>
      <c r="H10" s="413">
        <v>896.63275552000005</v>
      </c>
      <c r="I10" s="413">
        <v>21346.319402450001</v>
      </c>
      <c r="J10" s="413">
        <v>18407.837228999997</v>
      </c>
    </row>
    <row r="11" spans="1:10" ht="14.1" customHeight="1">
      <c r="A11" s="96"/>
      <c r="B11" s="100" t="s">
        <v>297</v>
      </c>
      <c r="C11" s="227" t="s">
        <v>301</v>
      </c>
      <c r="D11" s="227"/>
      <c r="E11" s="413">
        <v>51.551494428999987</v>
      </c>
      <c r="F11" s="413">
        <v>5.3277208320000113</v>
      </c>
      <c r="G11" s="413">
        <v>113.88113720299999</v>
      </c>
      <c r="H11" s="413">
        <v>158.73605709199998</v>
      </c>
      <c r="I11" s="413">
        <v>7648.9047046260002</v>
      </c>
      <c r="J11" s="413">
        <v>7458.1021021790002</v>
      </c>
    </row>
    <row r="12" spans="1:10" ht="14.1" customHeight="1">
      <c r="A12" s="96"/>
      <c r="B12" s="117" t="s">
        <v>584</v>
      </c>
      <c r="C12" s="117" t="s">
        <v>571</v>
      </c>
      <c r="D12" s="117"/>
      <c r="E12" s="414">
        <v>347.82853772099986</v>
      </c>
      <c r="F12" s="414">
        <v>279.8677954579997</v>
      </c>
      <c r="G12" s="414">
        <v>1236.0049474749999</v>
      </c>
      <c r="H12" s="414">
        <v>1183.5493691884053</v>
      </c>
      <c r="I12" s="417">
        <v>33523.55592033</v>
      </c>
      <c r="J12" s="417">
        <v>29503.409899965583</v>
      </c>
    </row>
    <row r="13" spans="1:10" ht="14.1" customHeight="1">
      <c r="A13" s="96"/>
      <c r="B13" s="117" t="s">
        <v>504</v>
      </c>
      <c r="C13" s="117" t="s">
        <v>572</v>
      </c>
      <c r="D13" s="117"/>
      <c r="E13" s="414">
        <v>79.449385588999974</v>
      </c>
      <c r="F13" s="414">
        <v>68.994426378000014</v>
      </c>
      <c r="G13" s="414">
        <v>441.47798308899996</v>
      </c>
      <c r="H13" s="414">
        <v>431.635434578</v>
      </c>
      <c r="I13" s="417">
        <v>5036.0661351810004</v>
      </c>
      <c r="J13" s="417">
        <v>4478.2153828199998</v>
      </c>
    </row>
    <row r="14" spans="1:10" ht="14.1" customHeight="1">
      <c r="A14" s="96"/>
      <c r="B14" s="385" t="s">
        <v>585</v>
      </c>
      <c r="C14" s="382" t="s">
        <v>573</v>
      </c>
      <c r="D14" s="227"/>
      <c r="E14" s="413"/>
      <c r="F14" s="413"/>
      <c r="G14" s="413"/>
      <c r="H14" s="413"/>
      <c r="I14" s="413"/>
      <c r="J14" s="413"/>
    </row>
    <row r="15" spans="1:10" ht="14.1" customHeight="1">
      <c r="A15" s="96"/>
      <c r="B15" s="100" t="s">
        <v>296</v>
      </c>
      <c r="C15" s="227" t="s">
        <v>300</v>
      </c>
      <c r="D15" s="227"/>
      <c r="E15" s="413">
        <v>23.515325217000026</v>
      </c>
      <c r="F15" s="413">
        <v>53.206923810000518</v>
      </c>
      <c r="G15" s="413">
        <v>146.76847774200002</v>
      </c>
      <c r="H15" s="413">
        <v>173.2848856525948</v>
      </c>
      <c r="I15" s="413">
        <v>5141.4192535120001</v>
      </c>
      <c r="J15" s="413">
        <v>7248.4521299084145</v>
      </c>
    </row>
    <row r="16" spans="1:10" ht="14.1" customHeight="1">
      <c r="A16" s="96"/>
      <c r="B16" s="100" t="s">
        <v>586</v>
      </c>
      <c r="C16" s="227" t="s">
        <v>574</v>
      </c>
      <c r="D16" s="223"/>
      <c r="E16" s="413">
        <v>119.16778373602756</v>
      </c>
      <c r="F16" s="413">
        <v>96.636966467591009</v>
      </c>
      <c r="G16" s="413">
        <v>494.36730146238125</v>
      </c>
      <c r="H16" s="413">
        <v>86.746750854128251</v>
      </c>
      <c r="I16" s="413">
        <v>3068.0374251332723</v>
      </c>
      <c r="J16" s="413">
        <v>3365.350912354309</v>
      </c>
    </row>
    <row r="17" spans="1:17" ht="14.1" customHeight="1">
      <c r="A17" s="96"/>
      <c r="B17" s="100" t="s">
        <v>587</v>
      </c>
      <c r="C17" s="227" t="s">
        <v>575</v>
      </c>
      <c r="D17" s="223"/>
      <c r="E17" s="413">
        <v>23.83823786397241</v>
      </c>
      <c r="F17" s="413">
        <v>6.8603541654089994</v>
      </c>
      <c r="G17" s="413">
        <v>69.493855137618738</v>
      </c>
      <c r="H17" s="413">
        <v>-42.848172047128244</v>
      </c>
      <c r="I17" s="413">
        <v>851.87277866672798</v>
      </c>
      <c r="J17" s="413">
        <v>674.68408454569101</v>
      </c>
    </row>
    <row r="18" spans="1:17" ht="14.1" customHeight="1">
      <c r="A18" s="96"/>
      <c r="B18" s="100" t="s">
        <v>623</v>
      </c>
      <c r="C18" s="227" t="s">
        <v>624</v>
      </c>
      <c r="D18" s="223"/>
      <c r="E18" s="413">
        <v>54.935333200000017</v>
      </c>
      <c r="F18" s="413">
        <v>-6.8702996000000098</v>
      </c>
      <c r="G18" s="413">
        <v>107.49880390000001</v>
      </c>
      <c r="H18" s="413">
        <v>-192.26943180000001</v>
      </c>
      <c r="I18" s="413">
        <v>1483.4776766</v>
      </c>
      <c r="J18" s="413">
        <v>776.53543779999995</v>
      </c>
    </row>
    <row r="19" spans="1:17" ht="14.1" customHeight="1">
      <c r="A19" s="96"/>
      <c r="B19" s="100" t="s">
        <v>588</v>
      </c>
      <c r="C19" s="227" t="s">
        <v>576</v>
      </c>
      <c r="D19" s="223"/>
      <c r="E19" s="413">
        <v>84.985520699999995</v>
      </c>
      <c r="F19" s="413">
        <v>86.984107397000017</v>
      </c>
      <c r="G19" s="413">
        <v>220.4975183</v>
      </c>
      <c r="H19" s="413">
        <v>178.08201957900002</v>
      </c>
      <c r="I19" s="413">
        <v>1431.965973953</v>
      </c>
      <c r="J19" s="413">
        <v>1293.421582835</v>
      </c>
    </row>
    <row r="20" spans="1:17" ht="14.1" customHeight="1">
      <c r="A20" s="96"/>
      <c r="B20" s="100" t="s">
        <v>589</v>
      </c>
      <c r="C20" s="227" t="s">
        <v>577</v>
      </c>
      <c r="D20" s="223"/>
      <c r="E20" s="413">
        <v>63.512478880000003</v>
      </c>
      <c r="F20" s="413">
        <v>99.135100299999976</v>
      </c>
      <c r="G20" s="413">
        <v>253.03933336</v>
      </c>
      <c r="H20" s="413">
        <v>418.61114839999999</v>
      </c>
      <c r="I20" s="413">
        <v>4914.7052289899993</v>
      </c>
      <c r="J20" s="413">
        <v>5753.8622465000008</v>
      </c>
    </row>
    <row r="21" spans="1:17" ht="14.1" customHeight="1">
      <c r="A21" s="96"/>
      <c r="B21" s="100" t="s">
        <v>590</v>
      </c>
      <c r="C21" s="227" t="s">
        <v>578</v>
      </c>
      <c r="D21" s="223"/>
      <c r="E21" s="415">
        <v>-24.136377884999995</v>
      </c>
      <c r="F21" s="415">
        <v>-2.0599290969998094</v>
      </c>
      <c r="G21" s="415">
        <v>35.913129817000005</v>
      </c>
      <c r="H21" s="415">
        <v>94.533997056999993</v>
      </c>
      <c r="I21" s="415">
        <v>844.90056135400005</v>
      </c>
      <c r="J21" s="415">
        <v>1392.7889702529965</v>
      </c>
    </row>
    <row r="22" spans="1:17" s="31" customFormat="1">
      <c r="A22" s="97"/>
      <c r="B22" s="117" t="s">
        <v>591</v>
      </c>
      <c r="C22" s="383" t="s">
        <v>579</v>
      </c>
      <c r="D22" s="117"/>
      <c r="E22" s="414">
        <v>345.81830171199988</v>
      </c>
      <c r="F22" s="414">
        <v>333.89322344300069</v>
      </c>
      <c r="G22" s="414">
        <v>1327.5784197189998</v>
      </c>
      <c r="H22" s="414">
        <v>716.14119769559477</v>
      </c>
      <c r="I22" s="414">
        <v>17736.378898208997</v>
      </c>
      <c r="J22" s="414">
        <v>20505.095364196412</v>
      </c>
      <c r="K22" s="58"/>
      <c r="L22" s="58"/>
      <c r="M22" s="58"/>
      <c r="N22" s="58"/>
      <c r="O22" s="58"/>
      <c r="P22" s="58"/>
      <c r="Q22" s="58"/>
    </row>
    <row r="23" spans="1:17" s="31" customFormat="1">
      <c r="A23" s="97"/>
      <c r="B23" s="117" t="s">
        <v>298</v>
      </c>
      <c r="C23" s="383" t="s">
        <v>580</v>
      </c>
      <c r="D23" s="117"/>
      <c r="E23" s="414">
        <v>773.096225022</v>
      </c>
      <c r="F23" s="414">
        <v>682.75544527900024</v>
      </c>
      <c r="G23" s="414">
        <v>3005.0613502830001</v>
      </c>
      <c r="H23" s="414">
        <v>2331.326001462</v>
      </c>
      <c r="I23" s="414">
        <v>56296.000953719995</v>
      </c>
      <c r="J23" s="414">
        <v>54486.720646981994</v>
      </c>
      <c r="K23" s="58"/>
      <c r="L23" s="58"/>
      <c r="M23" s="58"/>
      <c r="N23" s="58"/>
      <c r="O23" s="58"/>
      <c r="P23" s="58"/>
      <c r="Q23" s="58"/>
    </row>
    <row r="24" spans="1:17" s="31" customFormat="1">
      <c r="A24" s="97"/>
      <c r="B24" s="100" t="s">
        <v>625</v>
      </c>
      <c r="C24" s="227" t="s">
        <v>581</v>
      </c>
      <c r="D24" s="243"/>
      <c r="E24" s="416">
        <v>7.4439999999999955</v>
      </c>
      <c r="F24" s="416">
        <v>8.9318161829998317</v>
      </c>
      <c r="G24" s="416">
        <v>50.765999999999998</v>
      </c>
      <c r="H24" s="416">
        <v>44.254816000000005</v>
      </c>
      <c r="I24" s="416"/>
      <c r="J24" s="416"/>
      <c r="K24" s="58"/>
      <c r="L24" s="58"/>
      <c r="M24" s="58"/>
      <c r="N24" s="58"/>
      <c r="O24" s="58"/>
      <c r="P24" s="58"/>
      <c r="Q24" s="58"/>
    </row>
    <row r="25" spans="1:17" ht="14.1" customHeight="1">
      <c r="A25" s="96"/>
      <c r="B25" s="117" t="s">
        <v>299</v>
      </c>
      <c r="C25" s="117" t="s">
        <v>75</v>
      </c>
      <c r="D25" s="117"/>
      <c r="E25" s="414">
        <v>780.54022502199996</v>
      </c>
      <c r="F25" s="414">
        <v>691.68726146200015</v>
      </c>
      <c r="G25" s="414">
        <v>3055.8273502830002</v>
      </c>
      <c r="H25" s="414">
        <v>2375.5808174620001</v>
      </c>
      <c r="I25" s="417"/>
      <c r="J25" s="417"/>
    </row>
    <row r="26" spans="1:17" ht="14.25">
      <c r="A26" s="96"/>
      <c r="B26" s="96"/>
      <c r="C26" s="244"/>
      <c r="D26" s="244"/>
      <c r="E26" s="187"/>
      <c r="F26" s="187"/>
      <c r="G26" s="187"/>
      <c r="H26" s="187"/>
      <c r="I26" s="188"/>
      <c r="J26" s="188"/>
    </row>
    <row r="27" spans="1:17" s="28" customFormat="1" ht="15.75">
      <c r="A27" s="96"/>
      <c r="B27" s="97"/>
      <c r="C27" s="222"/>
      <c r="D27" s="213"/>
      <c r="E27" s="88"/>
      <c r="F27" s="88"/>
      <c r="G27" s="88"/>
      <c r="H27" s="88"/>
      <c r="I27" s="124"/>
      <c r="J27" s="125"/>
      <c r="K27" s="34"/>
      <c r="L27" s="34"/>
      <c r="M27" s="34"/>
      <c r="N27" s="46"/>
      <c r="O27" s="46"/>
      <c r="P27" s="46"/>
      <c r="Q27" s="46"/>
    </row>
    <row r="28" spans="1:17" s="28" customFormat="1" ht="15.75">
      <c r="A28" s="149"/>
      <c r="B28" s="147" t="s">
        <v>626</v>
      </c>
      <c r="C28" s="232" t="s">
        <v>627</v>
      </c>
      <c r="D28" s="373"/>
      <c r="E28" s="179"/>
      <c r="F28" s="179"/>
      <c r="G28" s="179"/>
      <c r="H28" s="179"/>
      <c r="I28" s="179"/>
      <c r="J28" s="125"/>
      <c r="K28" s="34"/>
      <c r="L28" s="34"/>
      <c r="M28" s="34"/>
      <c r="N28" s="46"/>
      <c r="O28" s="46"/>
      <c r="P28" s="46"/>
      <c r="Q28" s="46"/>
    </row>
    <row r="29" spans="1:17" s="28" customFormat="1">
      <c r="A29" s="96"/>
      <c r="B29" s="97"/>
      <c r="C29" s="210"/>
      <c r="D29" s="210"/>
      <c r="E29" s="179"/>
      <c r="F29" s="179"/>
      <c r="G29" s="179"/>
      <c r="H29" s="179"/>
      <c r="I29" s="125"/>
      <c r="J29" s="125"/>
      <c r="K29" s="34"/>
      <c r="L29" s="34"/>
      <c r="M29" s="34"/>
      <c r="N29" s="46"/>
      <c r="O29" s="46"/>
      <c r="P29" s="46"/>
      <c r="Q29" s="46"/>
    </row>
    <row r="30" spans="1:17" s="28" customFormat="1">
      <c r="A30" s="149"/>
      <c r="B30" s="374" t="s">
        <v>628</v>
      </c>
      <c r="C30" s="375" t="s">
        <v>629</v>
      </c>
      <c r="D30" s="375"/>
      <c r="E30" s="126" t="str">
        <f>+E6</f>
        <v>Q4 2012</v>
      </c>
      <c r="F30" s="126" t="str">
        <f>+F6</f>
        <v>Q4 2011</v>
      </c>
      <c r="G30" s="127" t="str">
        <f>+G6</f>
        <v>1.1.-31.12.2012</v>
      </c>
      <c r="H30" s="127" t="str">
        <f>+H6</f>
        <v>1.1.-31.12.2011</v>
      </c>
      <c r="I30" s="126"/>
      <c r="J30" s="127"/>
      <c r="K30" s="34"/>
      <c r="L30" s="34"/>
      <c r="M30" s="34"/>
      <c r="N30" s="46"/>
      <c r="O30" s="46"/>
      <c r="P30" s="46"/>
      <c r="Q30" s="46"/>
    </row>
    <row r="31" spans="1:17" s="28" customFormat="1">
      <c r="A31" s="96"/>
      <c r="B31" s="185"/>
      <c r="C31" s="241"/>
      <c r="D31" s="241"/>
      <c r="E31" s="89"/>
      <c r="F31" s="89"/>
      <c r="G31" s="89"/>
      <c r="H31" s="89"/>
      <c r="I31" s="130"/>
      <c r="J31" s="130"/>
      <c r="K31" s="34"/>
      <c r="L31" s="34"/>
      <c r="M31" s="34"/>
      <c r="N31" s="46"/>
      <c r="O31" s="46"/>
      <c r="P31" s="46"/>
      <c r="Q31" s="46"/>
    </row>
    <row r="32" spans="1:17" s="28" customFormat="1">
      <c r="A32" s="96"/>
      <c r="B32" s="384" t="s">
        <v>582</v>
      </c>
      <c r="C32" s="381" t="s">
        <v>570</v>
      </c>
      <c r="D32" s="225"/>
      <c r="E32" s="131"/>
      <c r="F32" s="131"/>
      <c r="G32" s="131"/>
      <c r="H32" s="131"/>
      <c r="I32" s="131"/>
      <c r="J32" s="131"/>
      <c r="K32" s="34"/>
      <c r="L32" s="34"/>
      <c r="M32" s="34"/>
      <c r="N32" s="46"/>
      <c r="O32" s="46"/>
      <c r="P32" s="46"/>
      <c r="Q32" s="46"/>
    </row>
    <row r="33" spans="1:17" s="28" customFormat="1">
      <c r="A33" s="96"/>
      <c r="B33" s="103" t="s">
        <v>296</v>
      </c>
      <c r="C33" s="227" t="s">
        <v>300</v>
      </c>
      <c r="D33" s="225"/>
      <c r="E33" s="438">
        <v>8.0520651203606318E-3</v>
      </c>
      <c r="F33" s="426">
        <v>1.2430874273414589E-2</v>
      </c>
      <c r="G33" s="426">
        <v>3.0044518219711571E-2</v>
      </c>
      <c r="H33" s="426">
        <v>3.5806327475255112E-2</v>
      </c>
      <c r="I33" s="426"/>
      <c r="J33" s="426"/>
      <c r="K33" s="34"/>
      <c r="L33" s="34"/>
      <c r="M33" s="34"/>
      <c r="N33" s="46"/>
      <c r="O33" s="46"/>
      <c r="P33" s="46"/>
      <c r="Q33" s="46"/>
    </row>
    <row r="34" spans="1:17" s="28" customFormat="1">
      <c r="A34" s="96"/>
      <c r="B34" s="100" t="s">
        <v>583</v>
      </c>
      <c r="C34" s="227" t="s">
        <v>505</v>
      </c>
      <c r="D34" s="227"/>
      <c r="E34" s="438">
        <v>1.2275989970073595E-2</v>
      </c>
      <c r="F34" s="426">
        <v>1.2308829231409541E-2</v>
      </c>
      <c r="G34" s="426">
        <v>4.9896893159545444E-2</v>
      </c>
      <c r="H34" s="426">
        <v>4.855482121259528E-2</v>
      </c>
      <c r="I34" s="426"/>
      <c r="J34" s="426"/>
      <c r="K34" s="34"/>
      <c r="L34" s="34"/>
      <c r="M34" s="34"/>
      <c r="N34" s="46"/>
      <c r="O34" s="46"/>
      <c r="P34" s="46"/>
      <c r="Q34" s="46"/>
    </row>
    <row r="35" spans="1:17" s="28" customFormat="1">
      <c r="A35" s="96"/>
      <c r="B35" s="100" t="s">
        <v>297</v>
      </c>
      <c r="C35" s="227" t="s">
        <v>301</v>
      </c>
      <c r="D35" s="227"/>
      <c r="E35" s="438">
        <v>6.6966817764025927E-3</v>
      </c>
      <c r="F35" s="424">
        <v>6.9986521445584255E-4</v>
      </c>
      <c r="G35" s="424">
        <v>1.4745193638823543E-2</v>
      </c>
      <c r="H35" s="424">
        <v>1.9537574023636602E-2</v>
      </c>
      <c r="I35" s="424"/>
      <c r="J35" s="424"/>
      <c r="K35" s="34"/>
      <c r="L35" s="34"/>
      <c r="M35" s="34"/>
      <c r="N35" s="46"/>
      <c r="O35" s="46"/>
      <c r="P35" s="46"/>
      <c r="Q35" s="46"/>
    </row>
    <row r="36" spans="1:17" s="28" customFormat="1">
      <c r="A36" s="96"/>
      <c r="B36" s="117" t="s">
        <v>584</v>
      </c>
      <c r="C36" s="117" t="s">
        <v>571</v>
      </c>
      <c r="D36" s="117"/>
      <c r="E36" s="439">
        <v>1.0420461165974979E-2</v>
      </c>
      <c r="F36" s="425">
        <v>9.3661366700476881E-3</v>
      </c>
      <c r="G36" s="425">
        <v>3.8851864791923284E-2</v>
      </c>
      <c r="H36" s="425">
        <v>3.9228194908190947E-2</v>
      </c>
      <c r="I36" s="425"/>
      <c r="J36" s="425"/>
      <c r="K36" s="46"/>
      <c r="L36" s="46"/>
      <c r="M36" s="46"/>
      <c r="N36" s="418"/>
      <c r="O36" s="46"/>
      <c r="P36" s="46"/>
      <c r="Q36" s="46"/>
    </row>
    <row r="37" spans="1:17" s="28" customFormat="1">
      <c r="A37" s="96"/>
      <c r="B37" s="117" t="s">
        <v>504</v>
      </c>
      <c r="C37" s="117" t="s">
        <v>572</v>
      </c>
      <c r="D37" s="117"/>
      <c r="E37" s="439">
        <v>1.5975426249971593E-2</v>
      </c>
      <c r="F37" s="425">
        <v>1.5663617406397202E-2</v>
      </c>
      <c r="G37" s="425">
        <v>9.2990811560008227E-2</v>
      </c>
      <c r="H37" s="425">
        <v>9.8243879845434576E-2</v>
      </c>
      <c r="I37" s="425"/>
      <c r="J37" s="425"/>
      <c r="K37" s="46"/>
      <c r="L37" s="46"/>
      <c r="M37" s="46"/>
      <c r="N37" s="46"/>
      <c r="O37" s="46"/>
      <c r="P37" s="46"/>
      <c r="Q37" s="46"/>
    </row>
    <row r="38" spans="1:17" s="28" customFormat="1">
      <c r="A38" s="96"/>
      <c r="B38" s="385" t="s">
        <v>585</v>
      </c>
      <c r="C38" s="382" t="s">
        <v>573</v>
      </c>
      <c r="D38" s="227"/>
      <c r="E38" s="438"/>
      <c r="F38" s="437"/>
      <c r="G38" s="437"/>
      <c r="H38" s="437"/>
      <c r="I38" s="437"/>
      <c r="J38" s="437"/>
      <c r="K38" s="46"/>
      <c r="L38" s="46"/>
      <c r="M38" s="46"/>
      <c r="N38" s="46"/>
      <c r="O38" s="46"/>
      <c r="P38" s="46"/>
      <c r="Q38" s="46"/>
    </row>
    <row r="39" spans="1:17" s="28" customFormat="1">
      <c r="A39" s="96"/>
      <c r="B39" s="100" t="s">
        <v>296</v>
      </c>
      <c r="C39" s="227" t="s">
        <v>300</v>
      </c>
      <c r="D39" s="227"/>
      <c r="E39" s="438">
        <v>4.3628652025305753E-3</v>
      </c>
      <c r="F39" s="426">
        <v>7.6705150960980368E-3</v>
      </c>
      <c r="G39" s="426">
        <v>2.370165972716802E-2</v>
      </c>
      <c r="H39" s="426">
        <v>2.9355528338887344E-2</v>
      </c>
      <c r="I39" s="426"/>
      <c r="J39" s="426"/>
      <c r="K39" s="46"/>
      <c r="L39" s="46"/>
      <c r="M39" s="46"/>
      <c r="N39" s="46"/>
      <c r="O39" s="46"/>
      <c r="P39" s="46"/>
      <c r="Q39" s="46"/>
    </row>
    <row r="40" spans="1:17" s="28" customFormat="1">
      <c r="A40" s="96"/>
      <c r="B40" s="100" t="s">
        <v>586</v>
      </c>
      <c r="C40" s="227" t="s">
        <v>574</v>
      </c>
      <c r="D40" s="223"/>
      <c r="E40" s="438">
        <v>3.8055675006178222E-2</v>
      </c>
      <c r="F40" s="426">
        <v>3.2175995227828547E-2</v>
      </c>
      <c r="G40" s="426">
        <v>0.14463773385436715</v>
      </c>
      <c r="H40" s="426">
        <v>3.7416006425282283E-2</v>
      </c>
      <c r="I40" s="426"/>
      <c r="J40" s="426"/>
      <c r="K40" s="46"/>
      <c r="L40" s="46"/>
      <c r="M40" s="46"/>
      <c r="N40" s="46"/>
      <c r="O40" s="46"/>
      <c r="P40" s="46"/>
      <c r="Q40" s="46"/>
    </row>
    <row r="41" spans="1:17" s="28" customFormat="1">
      <c r="A41" s="96"/>
      <c r="B41" s="100" t="s">
        <v>587</v>
      </c>
      <c r="C41" s="227" t="s">
        <v>575</v>
      </c>
      <c r="D41" s="223"/>
      <c r="E41" s="438">
        <v>3.114333482710159E-2</v>
      </c>
      <c r="F41" s="426">
        <v>1.0108406208526103E-2</v>
      </c>
      <c r="G41" s="426">
        <v>9.8274239053222537E-2</v>
      </c>
      <c r="H41" s="426">
        <v>-6.2660097008063409E-2</v>
      </c>
      <c r="I41" s="426"/>
      <c r="J41" s="426"/>
      <c r="K41" s="46"/>
      <c r="L41" s="46"/>
      <c r="M41" s="46"/>
      <c r="N41" s="46"/>
      <c r="O41" s="46"/>
      <c r="P41" s="46"/>
      <c r="Q41" s="46"/>
    </row>
    <row r="42" spans="1:17" s="28" customFormat="1">
      <c r="A42" s="96"/>
      <c r="B42" s="100" t="s">
        <v>623</v>
      </c>
      <c r="C42" s="227" t="s">
        <v>624</v>
      </c>
      <c r="D42" s="223"/>
      <c r="E42" s="438">
        <v>3.9277424380073978E-2</v>
      </c>
      <c r="F42" s="426">
        <v>-9.0024535606291443E-3</v>
      </c>
      <c r="G42" s="426">
        <v>8.4673452910750319E-2</v>
      </c>
      <c r="H42" s="426">
        <v>-0.14857822222161948</v>
      </c>
      <c r="I42" s="426"/>
      <c r="J42" s="426"/>
      <c r="K42" s="46"/>
      <c r="L42" s="46"/>
      <c r="M42" s="46"/>
      <c r="N42" s="46"/>
      <c r="O42" s="46"/>
      <c r="P42" s="46"/>
      <c r="Q42" s="46"/>
    </row>
    <row r="43" spans="1:17" s="28" customFormat="1">
      <c r="A43" s="96"/>
      <c r="B43" s="100" t="s">
        <v>588</v>
      </c>
      <c r="C43" s="227" t="s">
        <v>576</v>
      </c>
      <c r="D43" s="223"/>
      <c r="E43" s="438">
        <v>6.2583333534993874E-2</v>
      </c>
      <c r="F43" s="426">
        <v>6.9958545401949568E-2</v>
      </c>
      <c r="G43" s="426">
        <v>0.1666002449016121</v>
      </c>
      <c r="H43" s="426">
        <v>0.14453614315694474</v>
      </c>
      <c r="I43" s="426"/>
      <c r="J43" s="426"/>
      <c r="K43" s="46"/>
      <c r="L43" s="46"/>
      <c r="M43" s="46"/>
      <c r="N43" s="46"/>
      <c r="O43" s="46"/>
      <c r="P43" s="46"/>
      <c r="Q43" s="46"/>
    </row>
    <row r="44" spans="1:17" s="28" customFormat="1">
      <c r="A44" s="96"/>
      <c r="B44" s="100" t="s">
        <v>589</v>
      </c>
      <c r="C44" s="227" t="s">
        <v>577</v>
      </c>
      <c r="D44" s="223"/>
      <c r="E44" s="438">
        <v>1.2889831851618631E-2</v>
      </c>
      <c r="F44" s="426">
        <v>1.7257229413229661E-2</v>
      </c>
      <c r="G44" s="426">
        <v>5.0048441736918657E-2</v>
      </c>
      <c r="H44" s="426">
        <v>6.7010026023050201E-2</v>
      </c>
      <c r="I44" s="426"/>
      <c r="J44" s="426"/>
      <c r="K44" s="46"/>
      <c r="L44" s="46"/>
      <c r="M44" s="46"/>
      <c r="N44" s="46"/>
      <c r="O44" s="46"/>
      <c r="P44" s="46"/>
      <c r="Q44" s="46"/>
    </row>
    <row r="45" spans="1:17" s="28" customFormat="1">
      <c r="A45" s="96"/>
      <c r="B45" s="100" t="s">
        <v>590</v>
      </c>
      <c r="C45" s="227" t="s">
        <v>578</v>
      </c>
      <c r="D45" s="223"/>
      <c r="E45" s="440">
        <v>-3.4319460626526029E-2</v>
      </c>
      <c r="F45" s="424">
        <v>-1.6928299537525696E-3</v>
      </c>
      <c r="G45" s="424">
        <v>3.6008064151092915E-2</v>
      </c>
      <c r="H45" s="424">
        <v>8.0921127090973058E-2</v>
      </c>
      <c r="I45" s="424"/>
      <c r="J45" s="424"/>
      <c r="K45" s="46"/>
      <c r="L45" s="46"/>
      <c r="M45" s="46"/>
      <c r="N45" s="46"/>
      <c r="O45" s="46"/>
      <c r="P45" s="46"/>
      <c r="Q45" s="46"/>
    </row>
    <row r="46" spans="1:17" s="28" customFormat="1">
      <c r="A46" s="97"/>
      <c r="B46" s="117" t="s">
        <v>591</v>
      </c>
      <c r="C46" s="383" t="s">
        <v>579</v>
      </c>
      <c r="D46" s="117"/>
      <c r="E46" s="439">
        <v>1.9566556516243332E-2</v>
      </c>
      <c r="F46" s="425">
        <v>1.704706502770293E-2</v>
      </c>
      <c r="G46" s="425">
        <v>7.0006024374432374E-2</v>
      </c>
      <c r="H46" s="425">
        <v>3.7998422102778796E-2</v>
      </c>
      <c r="I46" s="425"/>
      <c r="J46" s="425"/>
      <c r="K46" s="46"/>
      <c r="L46" s="46"/>
      <c r="M46" s="46"/>
      <c r="N46" s="46"/>
      <c r="O46" s="46"/>
      <c r="P46" s="46"/>
      <c r="Q46" s="46"/>
    </row>
    <row r="47" spans="1:17" s="28" customFormat="1">
      <c r="A47" s="97"/>
      <c r="B47" s="117" t="s">
        <v>298</v>
      </c>
      <c r="C47" s="383" t="s">
        <v>580</v>
      </c>
      <c r="D47" s="117"/>
      <c r="E47" s="439">
        <v>1.3798746862679881E-2</v>
      </c>
      <c r="F47" s="425">
        <v>1.2673631556945907E-2</v>
      </c>
      <c r="G47" s="425">
        <v>5.4121270218898551E-2</v>
      </c>
      <c r="H47" s="425">
        <v>4.3648800167232112E-2</v>
      </c>
      <c r="I47" s="425"/>
      <c r="J47" s="425"/>
      <c r="K47" s="46"/>
      <c r="L47" s="46"/>
      <c r="M47" s="46"/>
      <c r="N47" s="46"/>
      <c r="O47" s="46"/>
      <c r="P47" s="46"/>
      <c r="Q47" s="46"/>
    </row>
    <row r="48" spans="1:17" s="28" customFormat="1">
      <c r="J48" s="46"/>
      <c r="K48" s="46"/>
      <c r="L48" s="46"/>
      <c r="M48" s="46"/>
      <c r="N48" s="46"/>
      <c r="O48" s="46"/>
      <c r="P48" s="46"/>
      <c r="Q48" s="46"/>
    </row>
    <row r="49" spans="10:17" s="28" customFormat="1">
      <c r="J49" s="46"/>
      <c r="K49" s="46"/>
      <c r="L49" s="46"/>
      <c r="M49" s="46"/>
      <c r="N49" s="46"/>
      <c r="O49" s="46"/>
      <c r="P49" s="46"/>
      <c r="Q49" s="46"/>
    </row>
    <row r="50" spans="10:17" s="28" customFormat="1">
      <c r="J50" s="46"/>
      <c r="K50" s="46"/>
      <c r="L50" s="46"/>
      <c r="M50" s="46"/>
      <c r="N50" s="46"/>
      <c r="O50" s="46"/>
      <c r="P50" s="46"/>
      <c r="Q50" s="46"/>
    </row>
    <row r="51" spans="10:17" s="28" customFormat="1">
      <c r="J51" s="46"/>
      <c r="K51" s="46"/>
      <c r="L51" s="46"/>
      <c r="M51" s="46"/>
      <c r="N51" s="46"/>
      <c r="O51" s="46"/>
      <c r="P51" s="46"/>
      <c r="Q51" s="46"/>
    </row>
    <row r="52" spans="10:17" s="28" customFormat="1">
      <c r="J52" s="46"/>
      <c r="K52" s="46"/>
      <c r="L52" s="46"/>
      <c r="M52" s="46"/>
      <c r="N52" s="46"/>
      <c r="O52" s="46"/>
      <c r="P52" s="46"/>
      <c r="Q52" s="46"/>
    </row>
    <row r="53" spans="10:17" s="28" customFormat="1">
      <c r="J53" s="46"/>
      <c r="K53" s="46"/>
      <c r="L53" s="46"/>
      <c r="M53" s="46"/>
      <c r="N53" s="46"/>
      <c r="O53" s="46"/>
      <c r="P53" s="46"/>
      <c r="Q53" s="46"/>
    </row>
    <row r="54" spans="10:17" s="28" customFormat="1">
      <c r="J54" s="46"/>
      <c r="K54" s="46"/>
      <c r="L54" s="46"/>
      <c r="M54" s="46"/>
      <c r="N54" s="46"/>
      <c r="O54" s="46"/>
      <c r="P54" s="46"/>
      <c r="Q54" s="46"/>
    </row>
    <row r="55" spans="10:17" s="28" customFormat="1">
      <c r="J55" s="46"/>
      <c r="K55" s="46"/>
      <c r="L55" s="46"/>
      <c r="M55" s="46"/>
      <c r="N55" s="46"/>
      <c r="O55" s="46"/>
      <c r="P55" s="46"/>
      <c r="Q55" s="46"/>
    </row>
    <row r="56" spans="10:17" s="28" customFormat="1">
      <c r="J56" s="46"/>
      <c r="K56" s="46"/>
      <c r="L56" s="46"/>
      <c r="M56" s="46"/>
      <c r="N56" s="46"/>
      <c r="O56" s="46"/>
      <c r="P56" s="46"/>
      <c r="Q56" s="46"/>
    </row>
    <row r="57" spans="10:17" s="28" customFormat="1">
      <c r="J57" s="46"/>
      <c r="K57" s="46"/>
      <c r="L57" s="46"/>
      <c r="M57" s="46"/>
      <c r="N57" s="46"/>
      <c r="O57" s="46"/>
      <c r="P57" s="46"/>
      <c r="Q57" s="46"/>
    </row>
    <row r="58" spans="10:17" s="28" customFormat="1">
      <c r="J58" s="46"/>
      <c r="K58" s="46"/>
      <c r="L58" s="46"/>
      <c r="M58" s="46"/>
      <c r="N58" s="46"/>
      <c r="O58" s="46"/>
      <c r="P58" s="46"/>
      <c r="Q58" s="46"/>
    </row>
    <row r="59" spans="10:17" s="28" customFormat="1">
      <c r="J59" s="46"/>
      <c r="K59" s="46"/>
      <c r="L59" s="46"/>
      <c r="M59" s="46"/>
      <c r="N59" s="46"/>
      <c r="O59" s="46"/>
      <c r="P59" s="46"/>
      <c r="Q59" s="46"/>
    </row>
    <row r="60" spans="10:17" s="28" customFormat="1">
      <c r="J60" s="46"/>
      <c r="K60" s="46"/>
      <c r="L60" s="46"/>
      <c r="M60" s="46"/>
      <c r="N60" s="46"/>
      <c r="O60" s="46"/>
      <c r="P60" s="46"/>
      <c r="Q60" s="46"/>
    </row>
    <row r="61" spans="10:17" s="28" customFormat="1">
      <c r="J61" s="46"/>
      <c r="K61" s="46"/>
      <c r="L61" s="46"/>
      <c r="M61" s="46"/>
      <c r="N61" s="46"/>
      <c r="O61" s="46"/>
      <c r="P61" s="46"/>
      <c r="Q61" s="46"/>
    </row>
    <row r="62" spans="10:17" s="28" customFormat="1">
      <c r="J62" s="46"/>
      <c r="K62" s="46"/>
      <c r="L62" s="46"/>
      <c r="M62" s="46"/>
      <c r="N62" s="46"/>
      <c r="O62" s="46"/>
      <c r="P62" s="46"/>
      <c r="Q62" s="46"/>
    </row>
    <row r="63" spans="10:17" s="28" customFormat="1">
      <c r="J63" s="46"/>
      <c r="K63" s="46"/>
      <c r="L63" s="46"/>
      <c r="M63" s="46"/>
      <c r="N63" s="46"/>
      <c r="O63" s="46"/>
      <c r="P63" s="46"/>
      <c r="Q63" s="46"/>
    </row>
    <row r="64" spans="10:17" s="28" customFormat="1">
      <c r="J64" s="46"/>
      <c r="K64" s="46"/>
      <c r="L64" s="46"/>
      <c r="M64" s="46"/>
      <c r="N64" s="46"/>
      <c r="O64" s="46"/>
      <c r="P64" s="46"/>
      <c r="Q64" s="46"/>
    </row>
    <row r="65" spans="10:17" s="28" customFormat="1">
      <c r="J65" s="46"/>
      <c r="K65" s="46"/>
      <c r="L65" s="46"/>
      <c r="M65" s="46"/>
      <c r="N65" s="46"/>
      <c r="O65" s="46"/>
      <c r="P65" s="46"/>
      <c r="Q65" s="46"/>
    </row>
    <row r="66" spans="10:17" s="28" customFormat="1">
      <c r="J66" s="46"/>
      <c r="K66" s="46"/>
      <c r="L66" s="46"/>
      <c r="M66" s="46"/>
      <c r="N66" s="46"/>
      <c r="O66" s="46"/>
      <c r="P66" s="46"/>
      <c r="Q66" s="46"/>
    </row>
    <row r="67" spans="10:17" s="28" customFormat="1">
      <c r="J67" s="46"/>
      <c r="K67" s="46"/>
      <c r="L67" s="46"/>
      <c r="M67" s="46"/>
      <c r="N67" s="46"/>
      <c r="O67" s="46"/>
      <c r="P67" s="46"/>
      <c r="Q67" s="46"/>
    </row>
    <row r="68" spans="10:17" s="28" customFormat="1">
      <c r="J68" s="46"/>
      <c r="K68" s="46"/>
      <c r="L68" s="46"/>
      <c r="M68" s="46"/>
      <c r="N68" s="46"/>
      <c r="O68" s="46"/>
      <c r="P68" s="46"/>
      <c r="Q68" s="46"/>
    </row>
    <row r="69" spans="10:17" s="28" customFormat="1">
      <c r="J69" s="46"/>
      <c r="K69" s="46"/>
      <c r="L69" s="46"/>
      <c r="M69" s="46"/>
      <c r="N69" s="46"/>
      <c r="O69" s="46"/>
      <c r="P69" s="46"/>
      <c r="Q69" s="46"/>
    </row>
    <row r="70" spans="10:17" s="28" customFormat="1">
      <c r="J70" s="46"/>
      <c r="K70" s="46"/>
      <c r="L70" s="46"/>
      <c r="M70" s="46"/>
      <c r="N70" s="46"/>
      <c r="O70" s="46"/>
      <c r="P70" s="46"/>
      <c r="Q70" s="46"/>
    </row>
    <row r="71" spans="10:17" s="28" customFormat="1">
      <c r="J71" s="46"/>
      <c r="K71" s="46"/>
      <c r="L71" s="46"/>
      <c r="M71" s="46"/>
      <c r="N71" s="46"/>
      <c r="O71" s="46"/>
      <c r="P71" s="46"/>
      <c r="Q71" s="46"/>
    </row>
    <row r="72" spans="10:17" s="28" customFormat="1">
      <c r="J72" s="46"/>
      <c r="K72" s="46"/>
      <c r="L72" s="46"/>
      <c r="M72" s="46"/>
      <c r="N72" s="46"/>
      <c r="O72" s="46"/>
      <c r="P72" s="46"/>
      <c r="Q72" s="46"/>
    </row>
    <row r="73" spans="10:17" s="28" customFormat="1">
      <c r="J73" s="46"/>
      <c r="K73" s="46"/>
      <c r="L73" s="46"/>
      <c r="M73" s="46"/>
      <c r="N73" s="46"/>
      <c r="O73" s="46"/>
      <c r="P73" s="46"/>
      <c r="Q73" s="46"/>
    </row>
    <row r="74" spans="10:17" s="28" customFormat="1">
      <c r="J74" s="46"/>
      <c r="K74" s="46"/>
      <c r="L74" s="46"/>
      <c r="M74" s="46"/>
      <c r="N74" s="46"/>
      <c r="O74" s="46"/>
      <c r="P74" s="46"/>
      <c r="Q74" s="46"/>
    </row>
    <row r="75" spans="10:17" s="28" customFormat="1">
      <c r="J75" s="46"/>
      <c r="K75" s="46"/>
      <c r="L75" s="46"/>
      <c r="M75" s="46"/>
      <c r="N75" s="46"/>
      <c r="O75" s="46"/>
      <c r="P75" s="46"/>
      <c r="Q75" s="46"/>
    </row>
    <row r="76" spans="10:17" s="28" customFormat="1">
      <c r="J76" s="46"/>
      <c r="K76" s="46"/>
      <c r="L76" s="46"/>
      <c r="M76" s="46"/>
      <c r="N76" s="46"/>
      <c r="O76" s="46"/>
      <c r="P76" s="46"/>
      <c r="Q76" s="46"/>
    </row>
    <row r="77" spans="10:17" s="28" customFormat="1">
      <c r="J77" s="46"/>
      <c r="K77" s="46"/>
      <c r="L77" s="46"/>
      <c r="M77" s="46"/>
      <c r="N77" s="46"/>
      <c r="O77" s="46"/>
      <c r="P77" s="46"/>
      <c r="Q77" s="46"/>
    </row>
    <row r="78" spans="10:17" s="28" customFormat="1">
      <c r="J78" s="46"/>
      <c r="K78" s="46"/>
      <c r="L78" s="46"/>
      <c r="M78" s="46"/>
      <c r="N78" s="46"/>
      <c r="O78" s="46"/>
      <c r="P78" s="46"/>
      <c r="Q78" s="46"/>
    </row>
    <row r="79" spans="10:17" s="28" customFormat="1">
      <c r="J79" s="46"/>
      <c r="K79" s="46"/>
      <c r="L79" s="46"/>
      <c r="M79" s="46"/>
      <c r="N79" s="46"/>
      <c r="O79" s="46"/>
      <c r="P79" s="46"/>
      <c r="Q79" s="46"/>
    </row>
    <row r="80" spans="10:17" s="28" customFormat="1">
      <c r="J80" s="46"/>
      <c r="K80" s="46"/>
      <c r="L80" s="46"/>
      <c r="M80" s="46"/>
      <c r="N80" s="46"/>
      <c r="O80" s="46"/>
      <c r="P80" s="46"/>
      <c r="Q80" s="46"/>
    </row>
    <row r="81" spans="10:17" s="28" customFormat="1">
      <c r="J81" s="46"/>
      <c r="K81" s="46"/>
      <c r="L81" s="46"/>
      <c r="M81" s="46"/>
      <c r="N81" s="46"/>
      <c r="O81" s="46"/>
      <c r="P81" s="46"/>
      <c r="Q81" s="46"/>
    </row>
    <row r="82" spans="10:17" s="28" customFormat="1">
      <c r="J82" s="46"/>
      <c r="K82" s="46"/>
      <c r="L82" s="46"/>
      <c r="M82" s="46"/>
      <c r="N82" s="46"/>
      <c r="O82" s="46"/>
      <c r="P82" s="46"/>
      <c r="Q82" s="46"/>
    </row>
    <row r="83" spans="10:17" s="28" customFormat="1">
      <c r="J83" s="46"/>
      <c r="K83" s="46"/>
      <c r="L83" s="46"/>
      <c r="M83" s="46"/>
      <c r="N83" s="46"/>
      <c r="O83" s="46"/>
      <c r="P83" s="46"/>
      <c r="Q83" s="46"/>
    </row>
    <row r="84" spans="10:17" s="28" customFormat="1">
      <c r="J84" s="46"/>
      <c r="K84" s="46"/>
      <c r="L84" s="46"/>
      <c r="M84" s="46"/>
      <c r="N84" s="46"/>
      <c r="O84" s="46"/>
      <c r="P84" s="46"/>
      <c r="Q84" s="46"/>
    </row>
    <row r="85" spans="10:17" s="28" customFormat="1">
      <c r="J85" s="46"/>
      <c r="K85" s="46"/>
      <c r="L85" s="46"/>
      <c r="M85" s="46"/>
      <c r="N85" s="46"/>
      <c r="O85" s="46"/>
      <c r="P85" s="46"/>
      <c r="Q85" s="46"/>
    </row>
    <row r="86" spans="10:17" s="28" customFormat="1">
      <c r="J86" s="46"/>
      <c r="K86" s="46"/>
      <c r="L86" s="46"/>
      <c r="M86" s="46"/>
      <c r="N86" s="46"/>
      <c r="O86" s="46"/>
      <c r="P86" s="46"/>
      <c r="Q86" s="46"/>
    </row>
    <row r="87" spans="10:17" s="28" customFormat="1">
      <c r="J87" s="46"/>
      <c r="K87" s="46"/>
      <c r="L87" s="46"/>
      <c r="M87" s="46"/>
      <c r="N87" s="46"/>
      <c r="O87" s="46"/>
      <c r="P87" s="46"/>
      <c r="Q87" s="46"/>
    </row>
    <row r="88" spans="10:17" s="28" customFormat="1">
      <c r="J88" s="46"/>
      <c r="K88" s="46"/>
      <c r="L88" s="46"/>
      <c r="M88" s="46"/>
      <c r="N88" s="46"/>
      <c r="O88" s="46"/>
      <c r="P88" s="46"/>
      <c r="Q88" s="46"/>
    </row>
    <row r="89" spans="10:17" s="28" customFormat="1">
      <c r="J89" s="46"/>
      <c r="K89" s="46"/>
      <c r="L89" s="46"/>
      <c r="M89" s="46"/>
      <c r="N89" s="46"/>
      <c r="O89" s="46"/>
      <c r="P89" s="46"/>
      <c r="Q89" s="46"/>
    </row>
    <row r="90" spans="10:17" s="28" customFormat="1">
      <c r="J90" s="46"/>
      <c r="K90" s="46"/>
      <c r="L90" s="46"/>
      <c r="M90" s="46"/>
      <c r="N90" s="46"/>
      <c r="O90" s="46"/>
      <c r="P90" s="46"/>
      <c r="Q90" s="46"/>
    </row>
    <row r="91" spans="10:17" s="28" customFormat="1">
      <c r="J91" s="46"/>
      <c r="K91" s="46"/>
      <c r="L91" s="46"/>
      <c r="M91" s="46"/>
      <c r="N91" s="46"/>
      <c r="O91" s="46"/>
      <c r="P91" s="46"/>
      <c r="Q91" s="46"/>
    </row>
    <row r="92" spans="10:17" s="28" customFormat="1">
      <c r="J92" s="46"/>
      <c r="K92" s="46"/>
      <c r="L92" s="46"/>
      <c r="M92" s="46"/>
      <c r="N92" s="46"/>
      <c r="O92" s="46"/>
      <c r="P92" s="46"/>
      <c r="Q92" s="46"/>
    </row>
    <row r="93" spans="10:17" s="28" customFormat="1">
      <c r="J93" s="46"/>
      <c r="K93" s="46"/>
      <c r="L93" s="46"/>
      <c r="M93" s="46"/>
      <c r="N93" s="46"/>
      <c r="O93" s="46"/>
      <c r="P93" s="46"/>
      <c r="Q93" s="46"/>
    </row>
    <row r="94" spans="10:17" s="28" customFormat="1">
      <c r="J94" s="46"/>
      <c r="K94" s="46"/>
      <c r="L94" s="46"/>
      <c r="M94" s="46"/>
      <c r="N94" s="46"/>
      <c r="O94" s="46"/>
      <c r="P94" s="46"/>
      <c r="Q94" s="46"/>
    </row>
    <row r="95" spans="10:17" s="28" customFormat="1">
      <c r="J95" s="46"/>
      <c r="K95" s="46"/>
      <c r="L95" s="46"/>
      <c r="M95" s="46"/>
      <c r="N95" s="46"/>
      <c r="O95" s="46"/>
      <c r="P95" s="46"/>
      <c r="Q95" s="46"/>
    </row>
    <row r="96" spans="10:17" s="28" customFormat="1">
      <c r="J96" s="46"/>
      <c r="K96" s="46"/>
      <c r="L96" s="46"/>
      <c r="M96" s="46"/>
      <c r="N96" s="46"/>
      <c r="O96" s="46"/>
      <c r="P96" s="46"/>
      <c r="Q96" s="46"/>
    </row>
    <row r="97" spans="10:17" s="28" customFormat="1">
      <c r="J97" s="46"/>
      <c r="K97" s="46"/>
      <c r="L97" s="46"/>
      <c r="M97" s="46"/>
      <c r="N97" s="46"/>
      <c r="O97" s="46"/>
      <c r="P97" s="46"/>
      <c r="Q97" s="46"/>
    </row>
    <row r="98" spans="10:17" s="28" customFormat="1">
      <c r="J98" s="46"/>
      <c r="K98" s="46"/>
      <c r="L98" s="46"/>
      <c r="M98" s="46"/>
      <c r="N98" s="46"/>
      <c r="O98" s="46"/>
      <c r="P98" s="46"/>
      <c r="Q98" s="46"/>
    </row>
    <row r="99" spans="10:17" s="28" customFormat="1">
      <c r="J99" s="46"/>
      <c r="K99" s="46"/>
      <c r="L99" s="46"/>
      <c r="M99" s="46"/>
      <c r="N99" s="46"/>
      <c r="O99" s="46"/>
      <c r="P99" s="46"/>
      <c r="Q99" s="46"/>
    </row>
    <row r="100" spans="10:17" s="28" customFormat="1">
      <c r="J100" s="46"/>
      <c r="K100" s="46"/>
      <c r="L100" s="46"/>
      <c r="M100" s="46"/>
      <c r="N100" s="46"/>
      <c r="O100" s="46"/>
      <c r="P100" s="46"/>
      <c r="Q100" s="46"/>
    </row>
    <row r="101" spans="10:17" s="28" customFormat="1">
      <c r="J101" s="46"/>
      <c r="K101" s="46"/>
      <c r="L101" s="46"/>
      <c r="M101" s="46"/>
      <c r="N101" s="46"/>
      <c r="O101" s="46"/>
      <c r="P101" s="46"/>
      <c r="Q101" s="46"/>
    </row>
    <row r="102" spans="10:17" s="28" customFormat="1">
      <c r="J102" s="46"/>
      <c r="K102" s="46"/>
      <c r="L102" s="46"/>
      <c r="M102" s="46"/>
      <c r="N102" s="46"/>
      <c r="O102" s="46"/>
      <c r="P102" s="46"/>
      <c r="Q102" s="46"/>
    </row>
    <row r="103" spans="10:17" s="28" customFormat="1">
      <c r="J103" s="46"/>
      <c r="K103" s="46"/>
      <c r="L103" s="46"/>
      <c r="M103" s="46"/>
      <c r="N103" s="46"/>
      <c r="O103" s="46"/>
      <c r="P103" s="46"/>
      <c r="Q103" s="46"/>
    </row>
    <row r="104" spans="10:17" s="28" customFormat="1">
      <c r="J104" s="46"/>
      <c r="K104" s="46"/>
      <c r="L104" s="46"/>
      <c r="M104" s="46"/>
      <c r="N104" s="46"/>
      <c r="O104" s="46"/>
      <c r="P104" s="46"/>
      <c r="Q104" s="46"/>
    </row>
    <row r="105" spans="10:17" s="28" customFormat="1">
      <c r="J105" s="46"/>
      <c r="K105" s="46"/>
      <c r="L105" s="46"/>
      <c r="M105" s="46"/>
      <c r="N105" s="46"/>
      <c r="O105" s="46"/>
      <c r="P105" s="46"/>
      <c r="Q105" s="46"/>
    </row>
    <row r="106" spans="10:17" s="28" customFormat="1">
      <c r="J106" s="46"/>
      <c r="K106" s="46"/>
      <c r="L106" s="46"/>
      <c r="M106" s="46"/>
      <c r="N106" s="46"/>
      <c r="O106" s="46"/>
      <c r="P106" s="46"/>
      <c r="Q106" s="46"/>
    </row>
    <row r="107" spans="10:17" s="28" customFormat="1">
      <c r="J107" s="46"/>
      <c r="K107" s="46"/>
      <c r="L107" s="46"/>
      <c r="M107" s="46"/>
      <c r="N107" s="46"/>
      <c r="O107" s="46"/>
      <c r="P107" s="46"/>
      <c r="Q107" s="46"/>
    </row>
    <row r="108" spans="10:17" s="28" customFormat="1">
      <c r="J108" s="46"/>
      <c r="K108" s="46"/>
      <c r="L108" s="46"/>
      <c r="M108" s="46"/>
      <c r="N108" s="46"/>
      <c r="O108" s="46"/>
      <c r="P108" s="46"/>
      <c r="Q108" s="46"/>
    </row>
    <row r="109" spans="10:17" s="28" customFormat="1">
      <c r="J109" s="46"/>
      <c r="K109" s="46"/>
      <c r="L109" s="46"/>
      <c r="M109" s="46"/>
      <c r="N109" s="46"/>
      <c r="O109" s="46"/>
      <c r="P109" s="46"/>
      <c r="Q109" s="46"/>
    </row>
    <row r="110" spans="10:17" s="28" customFormat="1">
      <c r="J110" s="46"/>
      <c r="K110" s="46"/>
      <c r="L110" s="46"/>
      <c r="M110" s="46"/>
      <c r="N110" s="46"/>
      <c r="O110" s="46"/>
      <c r="P110" s="46"/>
      <c r="Q110" s="46"/>
    </row>
    <row r="111" spans="10:17" s="28" customFormat="1">
      <c r="J111" s="46"/>
      <c r="K111" s="46"/>
      <c r="L111" s="46"/>
      <c r="M111" s="46"/>
      <c r="N111" s="46"/>
      <c r="O111" s="46"/>
      <c r="P111" s="46"/>
      <c r="Q111" s="46"/>
    </row>
    <row r="112" spans="10:17" s="28" customFormat="1">
      <c r="J112" s="46"/>
      <c r="K112" s="46"/>
      <c r="L112" s="46"/>
      <c r="M112" s="46"/>
      <c r="N112" s="46"/>
      <c r="O112" s="46"/>
      <c r="P112" s="46"/>
      <c r="Q112" s="46"/>
    </row>
    <row r="113" spans="10:17" s="28" customFormat="1">
      <c r="J113" s="46"/>
      <c r="K113" s="46"/>
      <c r="L113" s="46"/>
      <c r="M113" s="46"/>
      <c r="N113" s="46"/>
      <c r="O113" s="46"/>
      <c r="P113" s="46"/>
      <c r="Q113" s="46"/>
    </row>
    <row r="114" spans="10:17" s="28" customFormat="1">
      <c r="J114" s="46"/>
      <c r="K114" s="46"/>
      <c r="L114" s="46"/>
      <c r="M114" s="46"/>
      <c r="N114" s="46"/>
      <c r="O114" s="46"/>
      <c r="P114" s="46"/>
      <c r="Q114" s="46"/>
    </row>
    <row r="115" spans="10:17" s="28" customFormat="1">
      <c r="J115" s="46"/>
      <c r="K115" s="46"/>
      <c r="L115" s="46"/>
      <c r="M115" s="46"/>
      <c r="N115" s="46"/>
      <c r="O115" s="46"/>
      <c r="P115" s="46"/>
      <c r="Q115" s="46"/>
    </row>
    <row r="116" spans="10:17" s="28" customFormat="1">
      <c r="J116" s="46"/>
      <c r="K116" s="46"/>
      <c r="L116" s="46"/>
      <c r="M116" s="46"/>
      <c r="N116" s="46"/>
      <c r="O116" s="46"/>
      <c r="P116" s="46"/>
      <c r="Q116" s="46"/>
    </row>
    <row r="117" spans="10:17" s="28" customFormat="1">
      <c r="J117" s="46"/>
      <c r="K117" s="46"/>
      <c r="L117" s="46"/>
      <c r="M117" s="46"/>
      <c r="N117" s="46"/>
      <c r="O117" s="46"/>
      <c r="P117" s="46"/>
      <c r="Q117" s="46"/>
    </row>
    <row r="118" spans="10:17" s="28" customFormat="1">
      <c r="J118" s="46"/>
      <c r="K118" s="46"/>
      <c r="L118" s="46"/>
      <c r="M118" s="46"/>
      <c r="N118" s="46"/>
      <c r="O118" s="46"/>
      <c r="P118" s="46"/>
      <c r="Q118" s="46"/>
    </row>
    <row r="119" spans="10:17" s="28" customFormat="1">
      <c r="J119" s="46"/>
      <c r="K119" s="46"/>
      <c r="L119" s="46"/>
      <c r="M119" s="46"/>
      <c r="N119" s="46"/>
      <c r="O119" s="46"/>
      <c r="P119" s="46"/>
      <c r="Q119" s="46"/>
    </row>
    <row r="120" spans="10:17" s="28" customFormat="1">
      <c r="J120" s="46"/>
      <c r="K120" s="46"/>
      <c r="L120" s="46"/>
      <c r="M120" s="46"/>
      <c r="N120" s="46"/>
      <c r="O120" s="46"/>
      <c r="P120" s="46"/>
      <c r="Q120" s="46"/>
    </row>
    <row r="121" spans="10:17" s="28" customFormat="1">
      <c r="J121" s="46"/>
      <c r="K121" s="46"/>
      <c r="L121" s="46"/>
      <c r="M121" s="46"/>
      <c r="N121" s="46"/>
      <c r="O121" s="46"/>
      <c r="P121" s="46"/>
      <c r="Q121" s="46"/>
    </row>
    <row r="122" spans="10:17" s="28" customFormat="1">
      <c r="J122" s="46"/>
      <c r="K122" s="46"/>
      <c r="L122" s="46"/>
      <c r="M122" s="46"/>
      <c r="N122" s="46"/>
      <c r="O122" s="46"/>
      <c r="P122" s="46"/>
      <c r="Q122" s="46"/>
    </row>
    <row r="123" spans="10:17" s="28" customFormat="1">
      <c r="J123" s="46"/>
      <c r="K123" s="46"/>
      <c r="L123" s="46"/>
      <c r="M123" s="46"/>
      <c r="N123" s="46"/>
      <c r="O123" s="46"/>
      <c r="P123" s="46"/>
      <c r="Q123" s="46"/>
    </row>
    <row r="124" spans="10:17" s="28" customFormat="1">
      <c r="J124" s="46"/>
      <c r="K124" s="46"/>
      <c r="L124" s="46"/>
      <c r="M124" s="46"/>
      <c r="N124" s="46"/>
      <c r="O124" s="46"/>
      <c r="P124" s="46"/>
      <c r="Q124" s="46"/>
    </row>
    <row r="125" spans="10:17" s="28" customFormat="1">
      <c r="J125" s="46"/>
      <c r="K125" s="46"/>
      <c r="L125" s="46"/>
      <c r="M125" s="46"/>
      <c r="N125" s="46"/>
      <c r="O125" s="46"/>
      <c r="P125" s="46"/>
      <c r="Q125" s="46"/>
    </row>
    <row r="126" spans="10:17" s="28" customFormat="1">
      <c r="J126" s="46"/>
      <c r="K126" s="46"/>
      <c r="L126" s="46"/>
      <c r="M126" s="46"/>
      <c r="N126" s="46"/>
      <c r="O126" s="46"/>
      <c r="P126" s="46"/>
      <c r="Q126" s="46"/>
    </row>
    <row r="127" spans="10:17" s="28" customFormat="1">
      <c r="J127" s="46"/>
      <c r="K127" s="46"/>
      <c r="L127" s="46"/>
      <c r="M127" s="46"/>
      <c r="N127" s="46"/>
      <c r="O127" s="46"/>
      <c r="P127" s="46"/>
      <c r="Q127" s="46"/>
    </row>
    <row r="128" spans="10:17" s="28" customFormat="1">
      <c r="J128" s="46"/>
      <c r="K128" s="46"/>
      <c r="L128" s="46"/>
      <c r="M128" s="46"/>
      <c r="N128" s="46"/>
      <c r="O128" s="46"/>
      <c r="P128" s="46"/>
      <c r="Q128" s="46"/>
    </row>
    <row r="129" spans="10:17" s="28" customFormat="1">
      <c r="J129" s="46"/>
      <c r="K129" s="46"/>
      <c r="L129" s="46"/>
      <c r="M129" s="46"/>
      <c r="N129" s="46"/>
      <c r="O129" s="46"/>
      <c r="P129" s="46"/>
      <c r="Q129" s="46"/>
    </row>
    <row r="130" spans="10:17" s="28" customFormat="1">
      <c r="J130" s="46"/>
      <c r="K130" s="46"/>
      <c r="L130" s="46"/>
      <c r="M130" s="46"/>
      <c r="N130" s="46"/>
      <c r="O130" s="46"/>
      <c r="P130" s="46"/>
      <c r="Q130" s="46"/>
    </row>
    <row r="131" spans="10:17" s="28" customFormat="1">
      <c r="J131" s="46"/>
      <c r="K131" s="46"/>
      <c r="L131" s="46"/>
      <c r="M131" s="46"/>
      <c r="N131" s="46"/>
      <c r="O131" s="46"/>
      <c r="P131" s="46"/>
      <c r="Q131" s="46"/>
    </row>
    <row r="132" spans="10:17" s="28" customFormat="1">
      <c r="J132" s="46"/>
      <c r="K132" s="46"/>
      <c r="L132" s="46"/>
      <c r="M132" s="46"/>
      <c r="N132" s="46"/>
      <c r="O132" s="46"/>
      <c r="P132" s="46"/>
      <c r="Q132" s="46"/>
    </row>
    <row r="133" spans="10:17" s="28" customFormat="1">
      <c r="J133" s="46"/>
      <c r="K133" s="46"/>
      <c r="L133" s="46"/>
      <c r="M133" s="46"/>
      <c r="N133" s="46"/>
      <c r="O133" s="46"/>
      <c r="P133" s="46"/>
      <c r="Q133" s="46"/>
    </row>
    <row r="134" spans="10:17" s="28" customFormat="1">
      <c r="J134" s="46"/>
      <c r="K134" s="46"/>
      <c r="L134" s="46"/>
      <c r="M134" s="46"/>
      <c r="N134" s="46"/>
      <c r="O134" s="46"/>
      <c r="P134" s="46"/>
      <c r="Q134" s="46"/>
    </row>
    <row r="135" spans="10:17" s="28" customFormat="1">
      <c r="J135" s="46"/>
      <c r="K135" s="46"/>
      <c r="L135" s="46"/>
      <c r="M135" s="46"/>
      <c r="N135" s="46"/>
      <c r="O135" s="46"/>
      <c r="P135" s="46"/>
      <c r="Q135" s="46"/>
    </row>
    <row r="136" spans="10:17" s="28" customFormat="1">
      <c r="J136" s="46"/>
      <c r="K136" s="46"/>
      <c r="L136" s="46"/>
      <c r="M136" s="46"/>
      <c r="N136" s="46"/>
      <c r="O136" s="46"/>
      <c r="P136" s="46"/>
      <c r="Q136" s="46"/>
    </row>
    <row r="137" spans="10:17" s="28" customFormat="1">
      <c r="J137" s="46"/>
      <c r="K137" s="46"/>
      <c r="L137" s="46"/>
      <c r="M137" s="46"/>
      <c r="N137" s="46"/>
      <c r="O137" s="46"/>
      <c r="P137" s="46"/>
      <c r="Q137" s="46"/>
    </row>
    <row r="138" spans="10:17" s="28" customFormat="1">
      <c r="J138" s="46"/>
      <c r="K138" s="46"/>
      <c r="L138" s="46"/>
      <c r="M138" s="46"/>
      <c r="N138" s="46"/>
      <c r="O138" s="46"/>
      <c r="P138" s="46"/>
      <c r="Q138" s="46"/>
    </row>
    <row r="139" spans="10:17" s="28" customFormat="1">
      <c r="J139" s="46"/>
      <c r="K139" s="46"/>
      <c r="L139" s="46"/>
      <c r="M139" s="46"/>
      <c r="N139" s="46"/>
      <c r="O139" s="46"/>
      <c r="P139" s="46"/>
      <c r="Q139" s="46"/>
    </row>
    <row r="140" spans="10:17" s="28" customFormat="1">
      <c r="J140" s="46"/>
      <c r="K140" s="46"/>
      <c r="L140" s="46"/>
      <c r="M140" s="46"/>
      <c r="N140" s="46"/>
      <c r="O140" s="46"/>
      <c r="P140" s="46"/>
      <c r="Q140" s="46"/>
    </row>
    <row r="141" spans="10:17" s="28" customFormat="1">
      <c r="J141" s="46"/>
      <c r="K141" s="46"/>
      <c r="L141" s="46"/>
      <c r="M141" s="46"/>
      <c r="N141" s="46"/>
      <c r="O141" s="46"/>
      <c r="P141" s="46"/>
      <c r="Q141" s="46"/>
    </row>
    <row r="142" spans="10:17" s="28" customFormat="1">
      <c r="J142" s="46"/>
      <c r="K142" s="46"/>
      <c r="L142" s="46"/>
      <c r="M142" s="46"/>
      <c r="N142" s="46"/>
      <c r="O142" s="46"/>
      <c r="P142" s="46"/>
      <c r="Q142" s="46"/>
    </row>
    <row r="143" spans="10:17" s="28" customFormat="1">
      <c r="J143" s="46"/>
      <c r="K143" s="46"/>
      <c r="L143" s="46"/>
      <c r="M143" s="46"/>
      <c r="N143" s="46"/>
      <c r="O143" s="46"/>
      <c r="P143" s="46"/>
      <c r="Q143" s="46"/>
    </row>
    <row r="144" spans="10:17" s="28" customFormat="1">
      <c r="J144" s="46"/>
      <c r="K144" s="46"/>
      <c r="L144" s="46"/>
      <c r="M144" s="46"/>
      <c r="N144" s="46"/>
      <c r="O144" s="46"/>
      <c r="P144" s="46"/>
      <c r="Q144" s="46"/>
    </row>
    <row r="145" spans="10:17" s="28" customFormat="1">
      <c r="J145" s="46"/>
      <c r="K145" s="46"/>
      <c r="L145" s="46"/>
      <c r="M145" s="46"/>
      <c r="N145" s="46"/>
      <c r="O145" s="46"/>
      <c r="P145" s="46"/>
      <c r="Q145" s="46"/>
    </row>
    <row r="146" spans="10:17" s="28" customFormat="1">
      <c r="J146" s="46"/>
      <c r="K146" s="46"/>
      <c r="L146" s="46"/>
      <c r="M146" s="46"/>
      <c r="N146" s="46"/>
      <c r="O146" s="46"/>
      <c r="P146" s="46"/>
      <c r="Q146" s="46"/>
    </row>
    <row r="147" spans="10:17" s="28" customFormat="1">
      <c r="J147" s="46"/>
      <c r="K147" s="46"/>
      <c r="L147" s="46"/>
      <c r="M147" s="46"/>
      <c r="N147" s="46"/>
      <c r="O147" s="46"/>
      <c r="P147" s="46"/>
      <c r="Q147" s="46"/>
    </row>
    <row r="148" spans="10:17" s="28" customFormat="1">
      <c r="J148" s="46"/>
      <c r="K148" s="46"/>
      <c r="L148" s="46"/>
      <c r="M148" s="46"/>
      <c r="N148" s="46"/>
      <c r="O148" s="46"/>
      <c r="P148" s="46"/>
      <c r="Q148" s="46"/>
    </row>
    <row r="149" spans="10:17" s="28" customFormat="1">
      <c r="J149" s="46"/>
      <c r="K149" s="46"/>
      <c r="L149" s="46"/>
      <c r="M149" s="46"/>
      <c r="N149" s="46"/>
      <c r="O149" s="46"/>
      <c r="P149" s="46"/>
      <c r="Q149" s="46"/>
    </row>
    <row r="150" spans="10:17" s="28" customFormat="1">
      <c r="J150" s="46"/>
      <c r="K150" s="46"/>
      <c r="L150" s="46"/>
      <c r="M150" s="46"/>
      <c r="N150" s="46"/>
      <c r="O150" s="46"/>
      <c r="P150" s="46"/>
      <c r="Q150" s="46"/>
    </row>
    <row r="151" spans="10:17" s="28" customFormat="1">
      <c r="J151" s="46"/>
      <c r="K151" s="46"/>
      <c r="L151" s="46"/>
      <c r="M151" s="46"/>
      <c r="N151" s="46"/>
      <c r="O151" s="46"/>
      <c r="P151" s="46"/>
      <c r="Q151" s="46"/>
    </row>
    <row r="152" spans="10:17" s="28" customFormat="1">
      <c r="J152" s="46"/>
      <c r="K152" s="46"/>
      <c r="L152" s="46"/>
      <c r="M152" s="46"/>
      <c r="N152" s="46"/>
      <c r="O152" s="46"/>
      <c r="P152" s="46"/>
      <c r="Q152" s="46"/>
    </row>
    <row r="153" spans="10:17" s="28" customFormat="1">
      <c r="J153" s="46"/>
      <c r="K153" s="46"/>
      <c r="L153" s="46"/>
      <c r="M153" s="46"/>
      <c r="N153" s="46"/>
      <c r="O153" s="46"/>
      <c r="P153" s="46"/>
      <c r="Q153" s="46"/>
    </row>
    <row r="154" spans="10:17" s="28" customFormat="1">
      <c r="J154" s="46"/>
      <c r="K154" s="46"/>
      <c r="L154" s="46"/>
      <c r="M154" s="46"/>
      <c r="N154" s="46"/>
      <c r="O154" s="46"/>
      <c r="P154" s="46"/>
      <c r="Q154" s="46"/>
    </row>
    <row r="155" spans="10:17" s="28" customFormat="1">
      <c r="J155" s="46"/>
      <c r="K155" s="46"/>
      <c r="L155" s="46"/>
      <c r="M155" s="46"/>
      <c r="N155" s="46"/>
      <c r="O155" s="46"/>
      <c r="P155" s="46"/>
      <c r="Q155" s="46"/>
    </row>
    <row r="156" spans="10:17" s="28" customFormat="1">
      <c r="J156" s="46"/>
      <c r="K156" s="46"/>
      <c r="L156" s="46"/>
      <c r="M156" s="46"/>
      <c r="N156" s="46"/>
      <c r="O156" s="46"/>
      <c r="P156" s="46"/>
      <c r="Q156" s="46"/>
    </row>
    <row r="157" spans="10:17" s="28" customFormat="1">
      <c r="J157" s="46"/>
      <c r="K157" s="46"/>
      <c r="L157" s="46"/>
      <c r="M157" s="46"/>
      <c r="N157" s="46"/>
      <c r="O157" s="46"/>
      <c r="P157" s="46"/>
      <c r="Q157" s="46"/>
    </row>
    <row r="158" spans="10:17" s="28" customFormat="1">
      <c r="J158" s="46"/>
      <c r="K158" s="46"/>
      <c r="L158" s="46"/>
      <c r="M158" s="46"/>
      <c r="N158" s="46"/>
      <c r="O158" s="46"/>
      <c r="P158" s="46"/>
      <c r="Q158" s="46"/>
    </row>
    <row r="159" spans="10:17" s="28" customFormat="1">
      <c r="J159" s="46"/>
      <c r="K159" s="46"/>
      <c r="L159" s="46"/>
      <c r="M159" s="46"/>
      <c r="N159" s="46"/>
      <c r="O159" s="46"/>
      <c r="P159" s="46"/>
      <c r="Q159" s="46"/>
    </row>
    <row r="160" spans="10:17" s="28" customFormat="1">
      <c r="J160" s="46"/>
      <c r="K160" s="46"/>
      <c r="L160" s="46"/>
      <c r="M160" s="46"/>
      <c r="N160" s="46"/>
      <c r="O160" s="46"/>
      <c r="P160" s="46"/>
      <c r="Q160" s="46"/>
    </row>
    <row r="161" spans="10:17" s="28" customFormat="1">
      <c r="J161" s="46"/>
      <c r="K161" s="46"/>
      <c r="L161" s="46"/>
      <c r="M161" s="46"/>
      <c r="N161" s="46"/>
      <c r="O161" s="46"/>
      <c r="P161" s="46"/>
      <c r="Q161" s="46"/>
    </row>
    <row r="162" spans="10:17" s="28" customFormat="1">
      <c r="J162" s="46"/>
      <c r="K162" s="46"/>
      <c r="L162" s="46"/>
      <c r="M162" s="46"/>
      <c r="N162" s="46"/>
      <c r="O162" s="46"/>
      <c r="P162" s="46"/>
      <c r="Q162" s="46"/>
    </row>
    <row r="163" spans="10:17" s="28" customFormat="1">
      <c r="J163" s="46"/>
      <c r="K163" s="46"/>
      <c r="L163" s="46"/>
      <c r="M163" s="46"/>
      <c r="N163" s="46"/>
      <c r="O163" s="46"/>
      <c r="P163" s="46"/>
      <c r="Q163" s="46"/>
    </row>
    <row r="164" spans="10:17" s="28" customFormat="1">
      <c r="J164" s="46"/>
      <c r="K164" s="46"/>
      <c r="L164" s="46"/>
      <c r="M164" s="46"/>
      <c r="N164" s="46"/>
      <c r="O164" s="46"/>
      <c r="P164" s="46"/>
      <c r="Q164" s="46"/>
    </row>
    <row r="165" spans="10:17" s="28" customFormat="1">
      <c r="J165" s="46"/>
      <c r="K165" s="46"/>
      <c r="L165" s="46"/>
      <c r="M165" s="46"/>
      <c r="N165" s="46"/>
      <c r="O165" s="46"/>
      <c r="P165" s="46"/>
      <c r="Q165" s="46"/>
    </row>
    <row r="166" spans="10:17" s="28" customFormat="1">
      <c r="J166" s="46"/>
      <c r="K166" s="46"/>
      <c r="L166" s="46"/>
      <c r="M166" s="46"/>
      <c r="N166" s="46"/>
      <c r="O166" s="46"/>
      <c r="P166" s="46"/>
      <c r="Q166" s="46"/>
    </row>
    <row r="167" spans="10:17" s="28" customFormat="1">
      <c r="J167" s="46"/>
      <c r="K167" s="46"/>
      <c r="L167" s="46"/>
      <c r="M167" s="46"/>
      <c r="N167" s="46"/>
      <c r="O167" s="46"/>
      <c r="P167" s="46"/>
      <c r="Q167" s="46"/>
    </row>
    <row r="168" spans="10:17" s="28" customFormat="1">
      <c r="J168" s="46"/>
      <c r="K168" s="46"/>
      <c r="L168" s="46"/>
      <c r="M168" s="46"/>
      <c r="N168" s="46"/>
      <c r="O168" s="46"/>
      <c r="P168" s="46"/>
      <c r="Q168" s="46"/>
    </row>
    <row r="169" spans="10:17" s="28" customFormat="1">
      <c r="J169" s="46"/>
      <c r="K169" s="46"/>
      <c r="L169" s="46"/>
      <c r="M169" s="46"/>
      <c r="N169" s="46"/>
      <c r="O169" s="46"/>
      <c r="P169" s="46"/>
      <c r="Q169" s="46"/>
    </row>
    <row r="170" spans="10:17" s="28" customFormat="1">
      <c r="J170" s="46"/>
      <c r="K170" s="46"/>
      <c r="L170" s="46"/>
      <c r="M170" s="46"/>
      <c r="N170" s="46"/>
      <c r="O170" s="46"/>
      <c r="P170" s="46"/>
      <c r="Q170" s="46"/>
    </row>
    <row r="171" spans="10:17" s="28" customFormat="1">
      <c r="J171" s="46"/>
      <c r="K171" s="46"/>
      <c r="L171" s="46"/>
      <c r="M171" s="46"/>
      <c r="N171" s="46"/>
      <c r="O171" s="46"/>
      <c r="P171" s="46"/>
      <c r="Q171" s="46"/>
    </row>
    <row r="172" spans="10:17" s="28" customFormat="1">
      <c r="J172" s="46"/>
      <c r="K172" s="46"/>
      <c r="L172" s="46"/>
      <c r="M172" s="46"/>
      <c r="N172" s="46"/>
      <c r="O172" s="46"/>
      <c r="P172" s="46"/>
      <c r="Q172" s="46"/>
    </row>
    <row r="173" spans="10:17" s="28" customFormat="1">
      <c r="J173" s="46"/>
      <c r="K173" s="46"/>
      <c r="L173" s="46"/>
      <c r="M173" s="46"/>
      <c r="N173" s="46"/>
      <c r="O173" s="46"/>
      <c r="P173" s="46"/>
      <c r="Q173" s="46"/>
    </row>
    <row r="174" spans="10:17" s="28" customFormat="1">
      <c r="J174" s="46"/>
      <c r="K174" s="46"/>
      <c r="L174" s="46"/>
      <c r="M174" s="46"/>
      <c r="N174" s="46"/>
      <c r="O174" s="46"/>
      <c r="P174" s="46"/>
      <c r="Q174" s="46"/>
    </row>
    <row r="175" spans="10:17" s="28" customFormat="1">
      <c r="J175" s="46"/>
      <c r="K175" s="46"/>
      <c r="L175" s="46"/>
      <c r="M175" s="46"/>
      <c r="N175" s="46"/>
      <c r="O175" s="46"/>
      <c r="P175" s="46"/>
      <c r="Q175" s="46"/>
    </row>
    <row r="176" spans="10:17" s="28" customFormat="1">
      <c r="J176" s="46"/>
      <c r="K176" s="46"/>
      <c r="L176" s="46"/>
      <c r="M176" s="46"/>
      <c r="N176" s="46"/>
      <c r="O176" s="46"/>
      <c r="P176" s="46"/>
      <c r="Q176" s="46"/>
    </row>
    <row r="177" spans="10:17" s="28" customFormat="1">
      <c r="J177" s="46"/>
      <c r="K177" s="46"/>
      <c r="L177" s="46"/>
      <c r="M177" s="46"/>
      <c r="N177" s="46"/>
      <c r="O177" s="46"/>
      <c r="P177" s="46"/>
      <c r="Q177" s="46"/>
    </row>
    <row r="178" spans="10:17" s="28" customFormat="1">
      <c r="J178" s="46"/>
      <c r="K178" s="46"/>
      <c r="L178" s="46"/>
      <c r="M178" s="46"/>
      <c r="N178" s="46"/>
      <c r="O178" s="46"/>
      <c r="P178" s="46"/>
      <c r="Q178" s="46"/>
    </row>
    <row r="179" spans="10:17" s="28" customFormat="1">
      <c r="J179" s="46"/>
      <c r="K179" s="46"/>
      <c r="L179" s="46"/>
      <c r="M179" s="46"/>
      <c r="N179" s="46"/>
      <c r="O179" s="46"/>
      <c r="P179" s="46"/>
      <c r="Q179" s="46"/>
    </row>
    <row r="180" spans="10:17" s="28" customFormat="1">
      <c r="J180" s="46"/>
      <c r="K180" s="46"/>
      <c r="L180" s="46"/>
      <c r="M180" s="46"/>
      <c r="N180" s="46"/>
      <c r="O180" s="46"/>
      <c r="P180" s="46"/>
      <c r="Q180" s="46"/>
    </row>
    <row r="181" spans="10:17" s="28" customFormat="1">
      <c r="J181" s="46"/>
      <c r="K181" s="46"/>
      <c r="L181" s="46"/>
      <c r="M181" s="46"/>
      <c r="N181" s="46"/>
      <c r="O181" s="46"/>
      <c r="P181" s="46"/>
      <c r="Q181" s="46"/>
    </row>
    <row r="182" spans="10:17" s="28" customFormat="1">
      <c r="J182" s="46"/>
      <c r="K182" s="46"/>
      <c r="L182" s="46"/>
      <c r="M182" s="46"/>
      <c r="N182" s="46"/>
      <c r="O182" s="46"/>
      <c r="P182" s="46"/>
      <c r="Q182" s="46"/>
    </row>
    <row r="183" spans="10:17" s="28" customFormat="1">
      <c r="J183" s="46"/>
      <c r="K183" s="46"/>
      <c r="L183" s="46"/>
      <c r="M183" s="46"/>
      <c r="N183" s="46"/>
      <c r="O183" s="46"/>
      <c r="P183" s="46"/>
      <c r="Q183" s="46"/>
    </row>
    <row r="184" spans="10:17" s="28" customFormat="1">
      <c r="J184" s="46"/>
      <c r="K184" s="46"/>
      <c r="L184" s="46"/>
      <c r="M184" s="46"/>
      <c r="N184" s="46"/>
      <c r="O184" s="46"/>
      <c r="P184" s="46"/>
      <c r="Q184" s="46"/>
    </row>
    <row r="185" spans="10:17" s="28" customFormat="1">
      <c r="J185" s="46"/>
      <c r="K185" s="46"/>
      <c r="L185" s="46"/>
      <c r="M185" s="46"/>
      <c r="N185" s="46"/>
      <c r="O185" s="46"/>
      <c r="P185" s="46"/>
      <c r="Q185" s="46"/>
    </row>
    <row r="186" spans="10:17" s="28" customFormat="1">
      <c r="J186" s="46"/>
      <c r="K186" s="46"/>
      <c r="L186" s="46"/>
      <c r="M186" s="46"/>
      <c r="N186" s="46"/>
      <c r="O186" s="46"/>
      <c r="P186" s="46"/>
      <c r="Q186" s="46"/>
    </row>
    <row r="187" spans="10:17" s="28" customFormat="1">
      <c r="J187" s="46"/>
      <c r="K187" s="46"/>
      <c r="L187" s="46"/>
      <c r="M187" s="46"/>
      <c r="N187" s="46"/>
      <c r="O187" s="46"/>
      <c r="P187" s="46"/>
      <c r="Q187" s="46"/>
    </row>
    <row r="188" spans="10:17" s="28" customFormat="1">
      <c r="J188" s="46"/>
      <c r="K188" s="46"/>
      <c r="L188" s="46"/>
      <c r="M188" s="46"/>
      <c r="N188" s="46"/>
      <c r="O188" s="46"/>
      <c r="P188" s="46"/>
      <c r="Q188" s="46"/>
    </row>
    <row r="189" spans="10:17" s="28" customFormat="1">
      <c r="J189" s="46"/>
      <c r="K189" s="46"/>
      <c r="L189" s="46"/>
      <c r="M189" s="46"/>
      <c r="N189" s="46"/>
      <c r="O189" s="46"/>
      <c r="P189" s="46"/>
      <c r="Q189" s="46"/>
    </row>
    <row r="190" spans="10:17" s="28" customFormat="1">
      <c r="J190" s="46"/>
      <c r="K190" s="46"/>
      <c r="L190" s="46"/>
      <c r="M190" s="46"/>
      <c r="N190" s="46"/>
      <c r="O190" s="46"/>
      <c r="P190" s="46"/>
      <c r="Q190" s="46"/>
    </row>
    <row r="191" spans="10:17" s="28" customFormat="1">
      <c r="J191" s="46"/>
      <c r="K191" s="46"/>
      <c r="L191" s="46"/>
      <c r="M191" s="46"/>
      <c r="N191" s="46"/>
      <c r="O191" s="46"/>
      <c r="P191" s="46"/>
      <c r="Q191" s="46"/>
    </row>
  </sheetData>
  <customSheetViews>
    <customSheetView guid="{A341D8C9-5CC0-4C53-B3E4-E55891765B05}" scale="75" showPageBreaks="1" printArea="1" hiddenRows="1" hiddenColumns="1" view="pageBreakPreview">
      <pane xSplit="3" ySplit="3" topLeftCell="D4" activePane="bottomRight" state="frozen"/>
      <selection pane="bottomRight" activeCell="B16" sqref="B16"/>
      <rowBreaks count="2" manualBreakCount="2">
        <brk id="91" max="8" man="1"/>
        <brk id="206" max="8" man="1"/>
      </rowBreaks>
      <pageMargins left="0.49" right="0.2" top="0.23" bottom="0.17" header="0.5" footer="0.5"/>
      <pageSetup paperSize="9" scale="52" fitToHeight="4" orientation="portrait" verticalDpi="0" r:id="rId1"/>
      <headerFooter alignWithMargins="0"/>
    </customSheetView>
  </customSheetViews>
  <phoneticPr fontId="3" type="noConversion"/>
  <pageMargins left="0.47244094488188981" right="0.19685039370078741" top="0.23622047244094491" bottom="0.15748031496062992" header="0.51181102362204722" footer="0.51181102362204722"/>
  <pageSetup paperSize="9" scale="55" fitToHeight="4" orientation="landscape" verticalDpi="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4"/>
  </sheetPr>
  <dimension ref="A1:AP119"/>
  <sheetViews>
    <sheetView showGridLines="0" view="pageBreakPreview" zoomScale="90" zoomScaleNormal="90" zoomScaleSheetLayoutView="90" workbookViewId="0">
      <pane xSplit="3" ySplit="2" topLeftCell="D12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2578125" defaultRowHeight="13.5" customHeight="1"/>
  <cols>
    <col min="1" max="1" width="2.28515625" style="60" customWidth="1"/>
    <col min="2" max="2" width="63.28515625" style="60" customWidth="1"/>
    <col min="3" max="3" width="61.5703125" style="60" customWidth="1"/>
    <col min="4" max="7" width="15.7109375" style="60" customWidth="1"/>
    <col min="8" max="8" width="15.7109375" style="60" hidden="1" customWidth="1"/>
    <col min="9" max="9" width="2.28515625" style="35" customWidth="1"/>
    <col min="10" max="10" width="11.5703125" style="35" bestFit="1" customWidth="1"/>
    <col min="11" max="11" width="10.140625" style="35" customWidth="1"/>
    <col min="12" max="16384" width="11.42578125" style="60"/>
  </cols>
  <sheetData>
    <row r="1" spans="1:11" ht="13.5" customHeight="1">
      <c r="A1" s="199"/>
      <c r="B1" s="199"/>
      <c r="C1" s="245"/>
      <c r="D1" s="192"/>
      <c r="E1" s="192"/>
      <c r="F1" s="192"/>
      <c r="G1" s="192"/>
      <c r="H1" s="192"/>
      <c r="I1" s="195"/>
    </row>
    <row r="2" spans="1:11" ht="13.5" customHeight="1">
      <c r="A2" s="202"/>
      <c r="B2" s="205" t="s">
        <v>368</v>
      </c>
      <c r="C2" s="259" t="s">
        <v>116</v>
      </c>
      <c r="D2" s="195"/>
      <c r="E2" s="195"/>
      <c r="F2" s="195"/>
      <c r="G2" s="195"/>
      <c r="H2" s="195"/>
      <c r="I2" s="195"/>
    </row>
    <row r="3" spans="1:11" ht="13.5" customHeight="1">
      <c r="A3" s="199"/>
      <c r="B3" s="199"/>
      <c r="C3" s="245"/>
      <c r="D3" s="192"/>
      <c r="E3" s="192"/>
      <c r="F3" s="192"/>
      <c r="G3" s="192"/>
      <c r="H3" s="192"/>
      <c r="I3" s="195"/>
    </row>
    <row r="4" spans="1:11" ht="13.5" customHeight="1">
      <c r="A4" s="202"/>
      <c r="B4" s="260" t="s">
        <v>216</v>
      </c>
      <c r="C4" s="246" t="s">
        <v>128</v>
      </c>
      <c r="D4" s="126" t="str">
        <f>'1. Result performance Group'!E3</f>
        <v>Q4 2012</v>
      </c>
      <c r="E4" s="126" t="str">
        <f>'1. Result performance Group'!F3</f>
        <v>Q4 2011</v>
      </c>
      <c r="F4" s="126" t="str">
        <f>'1. Result performance Group'!G3</f>
        <v>1.1.-31.12.2012</v>
      </c>
      <c r="G4" s="126" t="str">
        <f>'1. Result performance Group'!H3</f>
        <v>1.1.-31.12.2011</v>
      </c>
      <c r="H4" s="126"/>
      <c r="I4" s="195"/>
    </row>
    <row r="5" spans="1:11" ht="13.5" customHeight="1">
      <c r="A5" s="199"/>
      <c r="B5" s="201"/>
      <c r="C5" s="259"/>
      <c r="D5" s="192"/>
      <c r="E5" s="192"/>
      <c r="F5" s="192"/>
      <c r="G5" s="192"/>
      <c r="H5" s="192"/>
      <c r="I5" s="195"/>
    </row>
    <row r="6" spans="1:11" s="81" customFormat="1" ht="13.5" customHeight="1">
      <c r="A6" s="202"/>
      <c r="B6" s="203" t="s">
        <v>292</v>
      </c>
      <c r="C6" s="247" t="s">
        <v>151</v>
      </c>
      <c r="D6" s="196"/>
      <c r="E6" s="207"/>
      <c r="F6" s="207"/>
      <c r="G6" s="207"/>
      <c r="H6" s="207"/>
      <c r="I6" s="195"/>
      <c r="J6" s="35"/>
      <c r="K6" s="35"/>
    </row>
    <row r="7" spans="1:11" ht="13.5" customHeight="1">
      <c r="A7" s="199"/>
      <c r="B7" s="103" t="s">
        <v>303</v>
      </c>
      <c r="C7" s="248" t="s">
        <v>32</v>
      </c>
      <c r="D7" s="397">
        <v>4418.2197910000004</v>
      </c>
      <c r="E7" s="398">
        <v>4371.6414409999998</v>
      </c>
      <c r="F7" s="398">
        <v>17797.321156000002</v>
      </c>
      <c r="G7" s="398">
        <v>17548.113797999998</v>
      </c>
      <c r="H7" s="398"/>
      <c r="I7" s="195"/>
    </row>
    <row r="8" spans="1:11" ht="13.5" customHeight="1">
      <c r="A8" s="199"/>
      <c r="B8" s="100" t="s">
        <v>304</v>
      </c>
      <c r="C8" s="249" t="s">
        <v>33</v>
      </c>
      <c r="D8" s="397">
        <v>207.012</v>
      </c>
      <c r="E8" s="399">
        <v>151.78399999999999</v>
      </c>
      <c r="F8" s="399">
        <v>680.71699999999998</v>
      </c>
      <c r="G8" s="399">
        <v>532.69799999999998</v>
      </c>
      <c r="H8" s="399"/>
      <c r="I8" s="195"/>
    </row>
    <row r="9" spans="1:11" ht="13.5" customHeight="1">
      <c r="A9" s="199"/>
      <c r="B9" s="100" t="s">
        <v>654</v>
      </c>
      <c r="C9" s="249" t="s">
        <v>656</v>
      </c>
      <c r="D9" s="397">
        <v>247.01</v>
      </c>
      <c r="E9" s="399">
        <v>230.45500000000001</v>
      </c>
      <c r="F9" s="399">
        <v>949.65099999999995</v>
      </c>
      <c r="G9" s="399">
        <v>886.654</v>
      </c>
      <c r="H9" s="399"/>
      <c r="I9" s="195"/>
    </row>
    <row r="10" spans="1:11" ht="13.5" customHeight="1">
      <c r="A10" s="199"/>
      <c r="B10" s="100" t="s">
        <v>277</v>
      </c>
      <c r="C10" s="249" t="s">
        <v>154</v>
      </c>
      <c r="D10" s="397">
        <v>25.440035999999999</v>
      </c>
      <c r="E10" s="399">
        <v>17.077003999999999</v>
      </c>
      <c r="F10" s="399">
        <v>90.033186999999998</v>
      </c>
      <c r="G10" s="399">
        <v>414.05077799999998</v>
      </c>
      <c r="H10" s="399"/>
      <c r="I10" s="195"/>
    </row>
    <row r="11" spans="1:11" s="62" customFormat="1" ht="13.5" customHeight="1">
      <c r="A11" s="201"/>
      <c r="B11" s="191" t="s">
        <v>305</v>
      </c>
      <c r="C11" s="191" t="s">
        <v>72</v>
      </c>
      <c r="D11" s="400">
        <v>4897.681826</v>
      </c>
      <c r="E11" s="401">
        <v>4770.957445</v>
      </c>
      <c r="F11" s="401">
        <v>19517.722343000001</v>
      </c>
      <c r="G11" s="401">
        <v>19381.516576000002</v>
      </c>
      <c r="H11" s="401"/>
      <c r="I11" s="198"/>
      <c r="J11" s="386"/>
      <c r="K11" s="66"/>
    </row>
    <row r="12" spans="1:11" ht="13.5" customHeight="1">
      <c r="A12" s="201"/>
      <c r="B12" s="204"/>
      <c r="C12" s="250"/>
      <c r="D12" s="197"/>
      <c r="E12" s="402"/>
      <c r="F12" s="402"/>
      <c r="G12" s="402"/>
      <c r="H12" s="402"/>
      <c r="I12" s="195"/>
    </row>
    <row r="13" spans="1:11" s="81" customFormat="1" ht="13.5" customHeight="1">
      <c r="A13" s="205"/>
      <c r="B13" s="203" t="s">
        <v>299</v>
      </c>
      <c r="C13" s="247" t="s">
        <v>75</v>
      </c>
      <c r="D13" s="196"/>
      <c r="E13" s="403"/>
      <c r="F13" s="403"/>
      <c r="G13" s="403"/>
      <c r="H13" s="403"/>
      <c r="I13" s="195"/>
      <c r="J13" s="35"/>
      <c r="K13" s="35"/>
    </row>
    <row r="14" spans="1:11" ht="13.5" customHeight="1">
      <c r="A14" s="201"/>
      <c r="B14" s="103" t="s">
        <v>306</v>
      </c>
      <c r="C14" s="248" t="s">
        <v>76</v>
      </c>
      <c r="D14" s="397">
        <v>79.449044999999998</v>
      </c>
      <c r="E14" s="398">
        <v>68.993668999999997</v>
      </c>
      <c r="F14" s="398">
        <v>441.477935</v>
      </c>
      <c r="G14" s="398">
        <v>431.63464599999998</v>
      </c>
      <c r="H14" s="398"/>
      <c r="I14" s="195"/>
    </row>
    <row r="15" spans="1:11" ht="13.5" customHeight="1">
      <c r="A15" s="201"/>
      <c r="B15" s="103" t="s">
        <v>307</v>
      </c>
      <c r="C15" s="248" t="s">
        <v>77</v>
      </c>
      <c r="D15" s="404">
        <v>82.372300999999993</v>
      </c>
      <c r="E15" s="398">
        <v>99.154933</v>
      </c>
      <c r="F15" s="398">
        <v>334.99301100000002</v>
      </c>
      <c r="G15" s="398">
        <v>419.944007</v>
      </c>
      <c r="H15" s="398"/>
      <c r="I15" s="195"/>
    </row>
    <row r="16" spans="1:11" ht="13.5" customHeight="1">
      <c r="A16" s="201"/>
      <c r="B16" s="103" t="s">
        <v>308</v>
      </c>
      <c r="C16" s="248" t="s">
        <v>78</v>
      </c>
      <c r="D16" s="404">
        <v>416.96559999999999</v>
      </c>
      <c r="E16" s="398">
        <v>188.701877</v>
      </c>
      <c r="F16" s="398">
        <v>1610.093662</v>
      </c>
      <c r="G16" s="398">
        <v>1449.181585</v>
      </c>
      <c r="H16" s="398"/>
      <c r="I16" s="195"/>
    </row>
    <row r="17" spans="1:11" ht="13.5" customHeight="1">
      <c r="A17" s="201"/>
      <c r="B17" s="103" t="s">
        <v>309</v>
      </c>
      <c r="C17" s="248" t="s">
        <v>180</v>
      </c>
      <c r="D17" s="404">
        <v>36.415412000000003</v>
      </c>
      <c r="E17" s="398">
        <v>483.84366799999998</v>
      </c>
      <c r="F17" s="398">
        <v>-301.22909499999997</v>
      </c>
      <c r="G17" s="398">
        <v>-112.240375</v>
      </c>
      <c r="H17" s="398"/>
      <c r="I17" s="195"/>
    </row>
    <row r="18" spans="1:11" ht="13.5" customHeight="1">
      <c r="A18" s="201"/>
      <c r="B18" s="103" t="s">
        <v>310</v>
      </c>
      <c r="C18" s="248" t="s">
        <v>80</v>
      </c>
      <c r="D18" s="404">
        <v>216.729544</v>
      </c>
      <c r="E18" s="398">
        <v>-80.586309999999997</v>
      </c>
      <c r="F18" s="398">
        <v>1149.9713979999999</v>
      </c>
      <c r="G18" s="398">
        <v>379.70242500000001</v>
      </c>
      <c r="H18" s="398"/>
      <c r="I18" s="195"/>
    </row>
    <row r="19" spans="1:11" ht="13.5" customHeight="1">
      <c r="A19" s="201"/>
      <c r="B19" s="103" t="s">
        <v>311</v>
      </c>
      <c r="C19" s="248" t="s">
        <v>51</v>
      </c>
      <c r="D19" s="404">
        <v>-51.391635999999998</v>
      </c>
      <c r="E19" s="398">
        <v>-68.420856000000001</v>
      </c>
      <c r="F19" s="398">
        <v>-179.479319</v>
      </c>
      <c r="G19" s="398">
        <v>-192.641751</v>
      </c>
      <c r="H19" s="398"/>
      <c r="I19" s="195"/>
    </row>
    <row r="20" spans="1:11" ht="13.5" customHeight="1">
      <c r="A20" s="201"/>
      <c r="B20" s="191" t="s">
        <v>312</v>
      </c>
      <c r="C20" s="191" t="s">
        <v>79</v>
      </c>
      <c r="D20" s="405">
        <v>780.54026599999997</v>
      </c>
      <c r="E20" s="401">
        <v>691.68698099999995</v>
      </c>
      <c r="F20" s="401">
        <v>3055.8275920000001</v>
      </c>
      <c r="G20" s="401">
        <v>2375.5805380000002</v>
      </c>
      <c r="H20" s="401"/>
      <c r="I20" s="195"/>
    </row>
    <row r="21" spans="1:11" ht="13.5" customHeight="1">
      <c r="A21" s="201"/>
      <c r="B21" s="204"/>
      <c r="C21" s="250"/>
      <c r="D21" s="89"/>
      <c r="E21" s="402"/>
      <c r="F21" s="402"/>
      <c r="G21" s="402"/>
      <c r="H21" s="402"/>
      <c r="I21" s="195"/>
    </row>
    <row r="22" spans="1:11" ht="13.5" customHeight="1">
      <c r="A22" s="201"/>
      <c r="B22" s="191" t="s">
        <v>313</v>
      </c>
      <c r="C22" s="191" t="s">
        <v>181</v>
      </c>
      <c r="D22" s="405">
        <v>5678.2220930000003</v>
      </c>
      <c r="E22" s="401">
        <v>5462.6444270000002</v>
      </c>
      <c r="F22" s="401">
        <v>22573.549934999999</v>
      </c>
      <c r="G22" s="401">
        <v>21757.097114</v>
      </c>
      <c r="H22" s="401"/>
      <c r="I22" s="195"/>
    </row>
    <row r="23" spans="1:11" ht="13.5" customHeight="1">
      <c r="A23" s="201"/>
      <c r="B23" s="204"/>
      <c r="C23" s="250"/>
      <c r="D23" s="89"/>
      <c r="E23" s="402"/>
      <c r="F23" s="402"/>
      <c r="G23" s="402"/>
      <c r="H23" s="402"/>
      <c r="I23" s="195"/>
    </row>
    <row r="24" spans="1:11" s="81" customFormat="1" ht="13.5" customHeight="1">
      <c r="A24" s="202"/>
      <c r="B24" s="203" t="s">
        <v>314</v>
      </c>
      <c r="C24" s="247" t="s">
        <v>88</v>
      </c>
      <c r="D24" s="196"/>
      <c r="E24" s="403"/>
      <c r="F24" s="403"/>
      <c r="G24" s="403"/>
      <c r="H24" s="403"/>
      <c r="I24" s="195"/>
      <c r="J24" s="35"/>
      <c r="K24" s="35"/>
    </row>
    <row r="25" spans="1:11" s="62" customFormat="1" ht="13.5" customHeight="1">
      <c r="A25" s="201"/>
      <c r="B25" s="103" t="s">
        <v>315</v>
      </c>
      <c r="C25" s="248" t="s">
        <v>113</v>
      </c>
      <c r="D25" s="397">
        <v>-3108.4771679999999</v>
      </c>
      <c r="E25" s="398">
        <v>-3457.2379550000001</v>
      </c>
      <c r="F25" s="398">
        <v>-12437.729235000001</v>
      </c>
      <c r="G25" s="398">
        <v>-13249.282762000001</v>
      </c>
      <c r="H25" s="398"/>
      <c r="I25" s="198"/>
      <c r="J25" s="66"/>
      <c r="K25" s="35"/>
    </row>
    <row r="26" spans="1:11" ht="13.5" customHeight="1">
      <c r="A26" s="201"/>
      <c r="B26" s="103" t="s">
        <v>316</v>
      </c>
      <c r="C26" s="248" t="s">
        <v>114</v>
      </c>
      <c r="D26" s="397">
        <v>-185.143</v>
      </c>
      <c r="E26" s="398">
        <v>-131.16999999999999</v>
      </c>
      <c r="F26" s="398">
        <v>-574.94799999999998</v>
      </c>
      <c r="G26" s="398">
        <v>-437.97899999999998</v>
      </c>
      <c r="H26" s="398"/>
      <c r="I26" s="195"/>
    </row>
    <row r="27" spans="1:11" ht="13.5" customHeight="1">
      <c r="A27" s="201"/>
      <c r="B27" s="148" t="s">
        <v>655</v>
      </c>
      <c r="C27" s="251" t="s">
        <v>657</v>
      </c>
      <c r="D27" s="397">
        <v>-136.43299999999999</v>
      </c>
      <c r="E27" s="406">
        <v>-146.32900000000001</v>
      </c>
      <c r="F27" s="406">
        <v>-575.05899999999997</v>
      </c>
      <c r="G27" s="406">
        <v>-549.96699999999998</v>
      </c>
      <c r="H27" s="406"/>
      <c r="I27" s="195"/>
      <c r="K27" s="41"/>
    </row>
    <row r="28" spans="1:11" ht="13.5" customHeight="1">
      <c r="A28" s="199"/>
      <c r="B28" s="191" t="s">
        <v>658</v>
      </c>
      <c r="C28" s="191" t="s">
        <v>182</v>
      </c>
      <c r="D28" s="400">
        <v>-3430.0531679999999</v>
      </c>
      <c r="E28" s="401">
        <v>-3734.7369549999999</v>
      </c>
      <c r="F28" s="401">
        <v>-13587.736235</v>
      </c>
      <c r="G28" s="401">
        <v>-14237.228762000001</v>
      </c>
      <c r="H28" s="401"/>
      <c r="I28" s="125"/>
      <c r="J28" s="41"/>
      <c r="K28" s="41"/>
    </row>
    <row r="29" spans="1:11" ht="13.5" customHeight="1">
      <c r="A29" s="199"/>
      <c r="B29" s="148"/>
      <c r="C29" s="251"/>
      <c r="D29" s="155"/>
      <c r="E29" s="407"/>
      <c r="F29" s="407"/>
      <c r="G29" s="407"/>
      <c r="H29" s="407"/>
      <c r="I29" s="125"/>
      <c r="J29" s="41"/>
      <c r="K29" s="41"/>
    </row>
    <row r="30" spans="1:11" s="81" customFormat="1" ht="13.5" customHeight="1">
      <c r="A30" s="202"/>
      <c r="B30" s="203" t="s">
        <v>266</v>
      </c>
      <c r="C30" s="247" t="s">
        <v>152</v>
      </c>
      <c r="D30" s="196"/>
      <c r="E30" s="403"/>
      <c r="F30" s="403"/>
      <c r="G30" s="403"/>
      <c r="H30" s="403"/>
      <c r="I30" s="195"/>
      <c r="J30" s="35"/>
      <c r="K30" s="35"/>
    </row>
    <row r="31" spans="1:11" ht="13.5" customHeight="1">
      <c r="A31" s="199"/>
      <c r="B31" s="103" t="s">
        <v>317</v>
      </c>
      <c r="C31" s="248" t="s">
        <v>111</v>
      </c>
      <c r="D31" s="397">
        <v>-707.04045099999996</v>
      </c>
      <c r="E31" s="398">
        <v>-728.397063</v>
      </c>
      <c r="F31" s="398">
        <v>-2751.8267609999998</v>
      </c>
      <c r="G31" s="398">
        <v>-2877.8653199999999</v>
      </c>
      <c r="H31" s="398"/>
      <c r="I31" s="376"/>
      <c r="J31" s="67"/>
      <c r="K31" s="67"/>
    </row>
    <row r="32" spans="1:11" ht="13.5" customHeight="1">
      <c r="A32" s="199"/>
      <c r="B32" s="103" t="s">
        <v>318</v>
      </c>
      <c r="C32" s="248" t="s">
        <v>112</v>
      </c>
      <c r="D32" s="397">
        <v>-26.818999999999999</v>
      </c>
      <c r="E32" s="398">
        <v>-25.858000000000001</v>
      </c>
      <c r="F32" s="398">
        <v>-122.828</v>
      </c>
      <c r="G32" s="398">
        <v>-104.345</v>
      </c>
      <c r="H32" s="398"/>
      <c r="I32" s="376"/>
      <c r="J32" s="67"/>
      <c r="K32" s="67"/>
    </row>
    <row r="33" spans="1:42" ht="13.5" customHeight="1">
      <c r="A33" s="199"/>
      <c r="B33" s="103" t="s">
        <v>319</v>
      </c>
      <c r="C33" s="248" t="s">
        <v>30</v>
      </c>
      <c r="D33" s="397">
        <v>-85.015000000000001</v>
      </c>
      <c r="E33" s="398">
        <v>-75.972999999999999</v>
      </c>
      <c r="F33" s="398">
        <v>-306.39800000000002</v>
      </c>
      <c r="G33" s="398">
        <v>-308.87400000000002</v>
      </c>
      <c r="H33" s="398"/>
      <c r="I33" s="376"/>
      <c r="J33" s="67"/>
      <c r="K33" s="67"/>
    </row>
    <row r="34" spans="1:42" ht="13.5" customHeight="1">
      <c r="A34" s="199"/>
      <c r="B34" s="103" t="s">
        <v>320</v>
      </c>
      <c r="C34" s="248" t="s">
        <v>155</v>
      </c>
      <c r="D34" s="397">
        <v>-16.775656000000001</v>
      </c>
      <c r="E34" s="398">
        <v>-34.761915999999999</v>
      </c>
      <c r="F34" s="398">
        <v>-44.280368000000003</v>
      </c>
      <c r="G34" s="398">
        <v>-399.90312399999999</v>
      </c>
      <c r="H34" s="398"/>
      <c r="I34" s="376"/>
      <c r="J34" s="67"/>
      <c r="K34" s="67"/>
    </row>
    <row r="35" spans="1:42" ht="13.5" customHeight="1">
      <c r="A35" s="199"/>
      <c r="B35" s="148" t="s">
        <v>321</v>
      </c>
      <c r="C35" s="251" t="s">
        <v>176</v>
      </c>
      <c r="D35" s="397">
        <v>-31.264911999999999</v>
      </c>
      <c r="E35" s="397">
        <v>-48.560637</v>
      </c>
      <c r="F35" s="397">
        <v>-126.940417</v>
      </c>
      <c r="G35" s="397">
        <v>-181.47219999999999</v>
      </c>
      <c r="H35" s="397"/>
      <c r="I35" s="376"/>
      <c r="J35" s="67"/>
      <c r="K35" s="67"/>
    </row>
    <row r="36" spans="1:42" s="62" customFormat="1" ht="13.5" customHeight="1">
      <c r="A36" s="201"/>
      <c r="B36" s="191" t="s">
        <v>322</v>
      </c>
      <c r="C36" s="191" t="s">
        <v>115</v>
      </c>
      <c r="D36" s="405">
        <v>-866.91501900000003</v>
      </c>
      <c r="E36" s="405">
        <v>-913.55061599999999</v>
      </c>
      <c r="F36" s="405">
        <v>-3352.2735459999999</v>
      </c>
      <c r="G36" s="405">
        <v>-3872.4596430000001</v>
      </c>
      <c r="H36" s="405"/>
      <c r="I36" s="198"/>
      <c r="J36" s="66"/>
      <c r="K36" s="66"/>
    </row>
    <row r="37" spans="1:42" ht="13.5" customHeight="1">
      <c r="A37" s="199"/>
      <c r="B37" s="148"/>
      <c r="C37" s="251"/>
      <c r="D37" s="155"/>
      <c r="E37" s="155"/>
      <c r="F37" s="155"/>
      <c r="G37" s="155"/>
      <c r="H37" s="155"/>
      <c r="I37" s="195"/>
    </row>
    <row r="38" spans="1:42" ht="13.5" customHeight="1">
      <c r="A38" s="199"/>
      <c r="B38" s="191" t="s">
        <v>323</v>
      </c>
      <c r="C38" s="191" t="s">
        <v>124</v>
      </c>
      <c r="D38" s="405">
        <v>-4296.9681870000004</v>
      </c>
      <c r="E38" s="405">
        <v>-4648.2875709999998</v>
      </c>
      <c r="F38" s="405">
        <v>-16940.009782000001</v>
      </c>
      <c r="G38" s="405">
        <v>-18109.688405000001</v>
      </c>
      <c r="H38" s="405"/>
      <c r="I38" s="195"/>
    </row>
    <row r="39" spans="1:42" ht="13.5" customHeight="1">
      <c r="A39" s="199"/>
      <c r="B39" s="199"/>
      <c r="C39" s="245"/>
      <c r="D39" s="192"/>
      <c r="E39" s="192"/>
      <c r="F39" s="192"/>
      <c r="G39" s="192"/>
      <c r="H39" s="192"/>
      <c r="I39" s="195"/>
    </row>
    <row r="40" spans="1:42" s="62" customFormat="1" ht="13.5" customHeight="1">
      <c r="A40" s="201"/>
      <c r="B40" s="191" t="s">
        <v>259</v>
      </c>
      <c r="C40" s="191" t="s">
        <v>85</v>
      </c>
      <c r="D40" s="405">
        <v>1381.2539059999999</v>
      </c>
      <c r="E40" s="405">
        <v>814.35685599999999</v>
      </c>
      <c r="F40" s="405">
        <v>5633.5401540000003</v>
      </c>
      <c r="G40" s="405">
        <v>3647.4087079999999</v>
      </c>
      <c r="H40" s="405"/>
      <c r="I40" s="198"/>
      <c r="J40" s="66"/>
      <c r="K40" s="66"/>
    </row>
    <row r="41" spans="1:42" ht="13.5" customHeight="1">
      <c r="A41" s="199"/>
      <c r="B41" s="203"/>
      <c r="C41" s="247"/>
      <c r="D41" s="196"/>
      <c r="E41" s="196"/>
      <c r="F41" s="196"/>
      <c r="G41" s="196"/>
      <c r="H41" s="196"/>
      <c r="I41" s="195"/>
    </row>
    <row r="42" spans="1:42" ht="13.5" customHeight="1">
      <c r="A42" s="199"/>
      <c r="B42" s="103" t="s">
        <v>324</v>
      </c>
      <c r="C42" s="248" t="s">
        <v>90</v>
      </c>
      <c r="D42" s="397">
        <v>-374.33389599999998</v>
      </c>
      <c r="E42" s="397">
        <v>-238.45979800000001</v>
      </c>
      <c r="F42" s="397">
        <v>-1353.4889900000001</v>
      </c>
      <c r="G42" s="397">
        <v>-899.52106600000002</v>
      </c>
      <c r="H42" s="397"/>
      <c r="I42" s="195"/>
    </row>
    <row r="43" spans="1:42" ht="13.5" customHeight="1">
      <c r="A43" s="199"/>
      <c r="B43" s="204"/>
      <c r="C43" s="250"/>
      <c r="D43" s="89"/>
      <c r="E43" s="89"/>
      <c r="F43" s="89"/>
      <c r="G43" s="89"/>
      <c r="H43" s="89"/>
      <c r="I43" s="195"/>
    </row>
    <row r="44" spans="1:42" s="62" customFormat="1" ht="13.5" customHeight="1">
      <c r="A44" s="201"/>
      <c r="B44" s="191" t="s">
        <v>325</v>
      </c>
      <c r="C44" s="191" t="s">
        <v>117</v>
      </c>
      <c r="D44" s="405">
        <v>1006.92001</v>
      </c>
      <c r="E44" s="405">
        <v>575.89705800000002</v>
      </c>
      <c r="F44" s="405">
        <v>4280.0511640000004</v>
      </c>
      <c r="G44" s="405">
        <v>2747.887643</v>
      </c>
      <c r="H44" s="405"/>
      <c r="I44" s="198"/>
      <c r="J44" s="66"/>
      <c r="K44" s="66"/>
    </row>
    <row r="45" spans="1:42" s="62" customFormat="1" ht="13.5" customHeight="1">
      <c r="A45" s="201"/>
      <c r="B45" s="204"/>
      <c r="C45" s="250"/>
      <c r="D45" s="89"/>
      <c r="E45" s="89"/>
      <c r="F45" s="89"/>
      <c r="G45" s="89"/>
      <c r="H45" s="89"/>
      <c r="I45" s="198"/>
      <c r="J45" s="66"/>
      <c r="K45" s="66"/>
    </row>
    <row r="46" spans="1:42" s="62" customFormat="1" ht="29.25" customHeight="1">
      <c r="A46" s="201"/>
      <c r="B46" s="191" t="s">
        <v>595</v>
      </c>
      <c r="C46" s="378" t="s">
        <v>596</v>
      </c>
      <c r="D46" s="459">
        <v>2.0099999999999998</v>
      </c>
      <c r="E46" s="459">
        <v>1.1499999999999999</v>
      </c>
      <c r="F46" s="459">
        <v>8.56</v>
      </c>
      <c r="G46" s="459">
        <v>5.5</v>
      </c>
      <c r="H46" s="405"/>
      <c r="I46" s="198"/>
      <c r="J46" s="66"/>
      <c r="K46" s="66"/>
    </row>
    <row r="47" spans="1:42" s="62" customFormat="1" ht="13.5" customHeight="1">
      <c r="A47" s="201"/>
      <c r="B47" s="201"/>
      <c r="C47" s="252"/>
      <c r="D47" s="197"/>
      <c r="E47" s="197"/>
      <c r="F47" s="197"/>
      <c r="G47" s="197"/>
      <c r="H47" s="197"/>
      <c r="I47" s="198"/>
      <c r="J47" s="66"/>
      <c r="K47" s="66"/>
    </row>
    <row r="48" spans="1:42" s="35" customFormat="1" ht="13.5" customHeight="1">
      <c r="A48" s="65"/>
      <c r="B48" s="65"/>
      <c r="C48" s="65"/>
      <c r="D48" s="65"/>
      <c r="E48" s="65"/>
      <c r="F48" s="65"/>
      <c r="G48" s="65"/>
      <c r="H48" s="65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</row>
    <row r="49" spans="1:42" s="35" customFormat="1" ht="13.5" customHeight="1">
      <c r="A49" s="65"/>
      <c r="B49" s="65"/>
      <c r="C49" s="65"/>
      <c r="D49" s="65"/>
      <c r="E49" s="65"/>
      <c r="F49" s="65"/>
      <c r="G49" s="65"/>
      <c r="H49" s="65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</row>
    <row r="50" spans="1:42" s="35" customFormat="1" ht="13.5" customHeight="1">
      <c r="A50" s="65"/>
      <c r="B50" s="65"/>
      <c r="C50" s="65"/>
      <c r="D50" s="65"/>
      <c r="E50" s="65"/>
      <c r="F50" s="65"/>
      <c r="G50" s="65"/>
      <c r="H50" s="65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</row>
    <row r="51" spans="1:42" s="35" customFormat="1" ht="13.5" customHeight="1">
      <c r="A51" s="65"/>
      <c r="B51" s="65"/>
      <c r="C51" s="65"/>
      <c r="D51" s="65"/>
      <c r="E51" s="65"/>
      <c r="F51" s="65"/>
      <c r="G51" s="65"/>
      <c r="H51" s="65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</row>
    <row r="52" spans="1:42" s="35" customFormat="1" ht="13.5" customHeight="1">
      <c r="A52" s="65"/>
      <c r="B52" s="65"/>
      <c r="C52" s="65"/>
      <c r="D52" s="65"/>
      <c r="E52" s="65"/>
      <c r="F52" s="65"/>
      <c r="G52" s="65"/>
      <c r="H52" s="65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</row>
    <row r="53" spans="1:42" s="35" customFormat="1" ht="13.5" customHeight="1">
      <c r="A53" s="65"/>
      <c r="B53" s="65"/>
      <c r="C53" s="65"/>
      <c r="D53" s="65"/>
      <c r="E53" s="65"/>
      <c r="F53" s="65"/>
      <c r="G53" s="65"/>
      <c r="H53" s="65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</row>
    <row r="54" spans="1:42" s="35" customFormat="1" ht="13.5" customHeight="1">
      <c r="A54" s="65"/>
      <c r="B54" s="65"/>
      <c r="C54" s="65"/>
      <c r="D54" s="65"/>
      <c r="E54" s="65"/>
      <c r="F54" s="65"/>
      <c r="G54" s="65"/>
      <c r="H54" s="65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</row>
    <row r="55" spans="1:42" s="35" customFormat="1" ht="13.5" customHeight="1">
      <c r="A55" s="65"/>
      <c r="B55" s="65"/>
      <c r="C55" s="65"/>
      <c r="D55" s="65"/>
      <c r="E55" s="65"/>
      <c r="F55" s="65"/>
      <c r="G55" s="65"/>
      <c r="H55" s="65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</row>
    <row r="56" spans="1:42" s="35" customFormat="1" ht="13.5" customHeight="1">
      <c r="A56" s="65"/>
      <c r="B56" s="65"/>
      <c r="C56" s="65"/>
      <c r="D56" s="65"/>
      <c r="E56" s="65"/>
      <c r="F56" s="65"/>
      <c r="G56" s="65"/>
      <c r="H56" s="65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</row>
    <row r="57" spans="1:42" s="35" customFormat="1" ht="13.5" customHeight="1">
      <c r="A57" s="65"/>
      <c r="B57" s="65"/>
      <c r="C57" s="65"/>
      <c r="D57" s="65"/>
      <c r="E57" s="65"/>
      <c r="F57" s="65"/>
      <c r="G57" s="65"/>
      <c r="H57" s="65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</row>
    <row r="58" spans="1:42" s="35" customFormat="1" ht="13.5" customHeight="1">
      <c r="A58" s="65"/>
      <c r="B58" s="65"/>
      <c r="C58" s="65"/>
      <c r="D58" s="65"/>
      <c r="E58" s="65"/>
      <c r="F58" s="65"/>
      <c r="G58" s="65"/>
      <c r="H58" s="65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</row>
    <row r="59" spans="1:42" s="35" customFormat="1" ht="13.5" customHeight="1">
      <c r="A59" s="65"/>
      <c r="B59" s="65"/>
      <c r="C59" s="65"/>
      <c r="D59" s="65"/>
      <c r="E59" s="65"/>
      <c r="F59" s="65"/>
      <c r="G59" s="65"/>
      <c r="H59" s="65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</row>
    <row r="60" spans="1:42" s="35" customFormat="1" ht="13.5" customHeight="1">
      <c r="A60" s="65"/>
      <c r="B60" s="65"/>
      <c r="C60" s="65"/>
      <c r="D60" s="65"/>
      <c r="E60" s="65"/>
      <c r="F60" s="65"/>
      <c r="G60" s="65"/>
      <c r="H60" s="65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</row>
    <row r="61" spans="1:42" s="35" customFormat="1" ht="13.5" customHeight="1">
      <c r="A61" s="65"/>
      <c r="B61" s="65"/>
      <c r="C61" s="65"/>
      <c r="D61" s="65"/>
      <c r="E61" s="65"/>
      <c r="F61" s="65"/>
      <c r="G61" s="65"/>
      <c r="H61" s="65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</row>
    <row r="62" spans="1:42" s="35" customFormat="1" ht="13.5" customHeight="1">
      <c r="A62" s="65"/>
      <c r="B62" s="65"/>
      <c r="C62" s="65"/>
      <c r="D62" s="65"/>
      <c r="E62" s="65"/>
      <c r="F62" s="65"/>
      <c r="G62" s="65"/>
      <c r="H62" s="65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</row>
    <row r="63" spans="1:42" s="35" customFormat="1" ht="13.5" customHeight="1">
      <c r="A63" s="65"/>
      <c r="B63" s="65"/>
      <c r="C63" s="65"/>
      <c r="D63" s="65"/>
      <c r="E63" s="65"/>
      <c r="F63" s="65"/>
      <c r="G63" s="65"/>
      <c r="H63" s="65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</row>
    <row r="64" spans="1:42" s="35" customFormat="1" ht="13.5" customHeight="1">
      <c r="A64" s="65"/>
      <c r="B64" s="65"/>
      <c r="C64" s="65"/>
      <c r="D64" s="65"/>
      <c r="E64" s="65"/>
      <c r="F64" s="65"/>
      <c r="G64" s="65"/>
      <c r="H64" s="65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</row>
    <row r="65" spans="1:42" s="35" customFormat="1" ht="13.5" customHeight="1">
      <c r="A65" s="65"/>
      <c r="B65" s="65"/>
      <c r="C65" s="65"/>
      <c r="D65" s="65"/>
      <c r="E65" s="65"/>
      <c r="F65" s="65"/>
      <c r="G65" s="65"/>
      <c r="H65" s="65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</row>
    <row r="66" spans="1:42" s="35" customFormat="1" ht="13.5" customHeight="1">
      <c r="A66" s="65"/>
      <c r="B66" s="65"/>
      <c r="C66" s="65"/>
      <c r="D66" s="65"/>
      <c r="E66" s="65"/>
      <c r="F66" s="65"/>
      <c r="G66" s="65"/>
      <c r="H66" s="65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</row>
    <row r="67" spans="1:42" s="35" customFormat="1" ht="13.5" customHeight="1">
      <c r="A67" s="65"/>
      <c r="B67" s="65"/>
      <c r="C67" s="65"/>
      <c r="D67" s="65"/>
      <c r="E67" s="65"/>
      <c r="F67" s="65"/>
      <c r="G67" s="65"/>
      <c r="H67" s="65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</row>
    <row r="68" spans="1:42" s="35" customFormat="1" ht="13.5" customHeight="1">
      <c r="A68" s="65"/>
      <c r="B68" s="65"/>
      <c r="C68" s="65"/>
      <c r="D68" s="65"/>
      <c r="E68" s="65"/>
      <c r="F68" s="65"/>
      <c r="G68" s="65"/>
      <c r="H68" s="65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</row>
    <row r="69" spans="1:42" s="35" customFormat="1" ht="13.5" customHeight="1">
      <c r="A69" s="65"/>
      <c r="B69" s="65"/>
      <c r="C69" s="65"/>
      <c r="D69" s="65"/>
      <c r="E69" s="65"/>
      <c r="F69" s="65"/>
      <c r="G69" s="65"/>
      <c r="H69" s="65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</row>
    <row r="70" spans="1:42" s="35" customFormat="1" ht="13.5" customHeight="1">
      <c r="A70" s="65"/>
      <c r="B70" s="65"/>
      <c r="C70" s="65"/>
      <c r="D70" s="65"/>
      <c r="E70" s="65"/>
      <c r="F70" s="65"/>
      <c r="G70" s="65"/>
      <c r="H70" s="65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</row>
    <row r="71" spans="1:42" ht="13.5" customHeight="1">
      <c r="A71" s="65"/>
      <c r="B71" s="65"/>
      <c r="C71" s="65"/>
      <c r="D71" s="65"/>
      <c r="E71" s="65"/>
      <c r="F71" s="65"/>
      <c r="G71" s="65"/>
      <c r="H71" s="65"/>
    </row>
    <row r="72" spans="1:42" ht="13.5" customHeight="1">
      <c r="A72" s="65"/>
      <c r="B72" s="65"/>
      <c r="C72" s="65"/>
      <c r="D72" s="65"/>
      <c r="E72" s="65"/>
      <c r="F72" s="65"/>
      <c r="G72" s="65"/>
      <c r="H72" s="65"/>
    </row>
    <row r="73" spans="1:42" ht="13.5" customHeight="1">
      <c r="A73" s="65"/>
      <c r="B73" s="65"/>
      <c r="C73" s="65"/>
      <c r="D73" s="65"/>
      <c r="E73" s="65"/>
      <c r="F73" s="65"/>
      <c r="G73" s="65"/>
      <c r="H73" s="65"/>
    </row>
    <row r="74" spans="1:42" ht="13.5" customHeight="1">
      <c r="A74" s="65"/>
      <c r="B74" s="65"/>
      <c r="C74" s="65"/>
      <c r="D74" s="65"/>
      <c r="E74" s="65"/>
      <c r="F74" s="65"/>
      <c r="G74" s="65"/>
      <c r="H74" s="65"/>
    </row>
    <row r="75" spans="1:42" ht="13.5" customHeight="1">
      <c r="A75" s="65"/>
      <c r="B75" s="65"/>
      <c r="C75" s="65"/>
      <c r="D75" s="65"/>
      <c r="E75" s="65"/>
      <c r="F75" s="65"/>
      <c r="G75" s="65"/>
      <c r="H75" s="65"/>
    </row>
    <row r="76" spans="1:42" ht="13.5" customHeight="1">
      <c r="A76" s="65"/>
      <c r="B76" s="65"/>
      <c r="C76" s="65"/>
      <c r="D76" s="65"/>
      <c r="E76" s="65"/>
      <c r="F76" s="65"/>
      <c r="G76" s="65"/>
      <c r="H76" s="65"/>
    </row>
    <row r="77" spans="1:42" ht="13.5" customHeight="1">
      <c r="A77" s="65"/>
      <c r="B77" s="65"/>
      <c r="C77" s="65"/>
      <c r="D77" s="65"/>
      <c r="E77" s="65"/>
      <c r="F77" s="65"/>
      <c r="G77" s="65"/>
      <c r="H77" s="65"/>
    </row>
    <row r="78" spans="1:42" ht="13.5" customHeight="1">
      <c r="A78" s="65"/>
      <c r="B78" s="65"/>
      <c r="C78" s="65"/>
      <c r="D78" s="65"/>
      <c r="E78" s="65"/>
      <c r="F78" s="65"/>
      <c r="G78" s="65"/>
      <c r="H78" s="65"/>
    </row>
    <row r="79" spans="1:42" s="65" customFormat="1" ht="13.5" customHeight="1">
      <c r="I79" s="35"/>
      <c r="J79" s="35"/>
      <c r="K79" s="35"/>
    </row>
    <row r="80" spans="1:42" s="65" customFormat="1" ht="13.5" customHeight="1">
      <c r="I80" s="35"/>
      <c r="J80" s="35"/>
      <c r="K80" s="35"/>
    </row>
    <row r="81" spans="9:11" s="65" customFormat="1" ht="13.5" customHeight="1">
      <c r="I81" s="35"/>
      <c r="J81" s="35"/>
      <c r="K81" s="35"/>
    </row>
    <row r="82" spans="9:11" s="65" customFormat="1" ht="13.5" customHeight="1">
      <c r="I82" s="35"/>
      <c r="J82" s="35"/>
      <c r="K82" s="35"/>
    </row>
    <row r="83" spans="9:11" s="65" customFormat="1" ht="13.5" customHeight="1">
      <c r="I83" s="35"/>
      <c r="J83" s="35"/>
      <c r="K83" s="35"/>
    </row>
    <row r="84" spans="9:11" s="65" customFormat="1" ht="13.5" customHeight="1">
      <c r="I84" s="35"/>
      <c r="J84" s="35"/>
      <c r="K84" s="35"/>
    </row>
    <row r="85" spans="9:11" s="65" customFormat="1" ht="13.5" customHeight="1">
      <c r="I85" s="35"/>
      <c r="J85" s="35"/>
      <c r="K85" s="35"/>
    </row>
    <row r="86" spans="9:11" s="65" customFormat="1" ht="13.5" customHeight="1">
      <c r="I86" s="35"/>
      <c r="J86" s="35"/>
      <c r="K86" s="35"/>
    </row>
    <row r="87" spans="9:11" s="65" customFormat="1" ht="13.5" customHeight="1">
      <c r="I87" s="35"/>
      <c r="J87" s="35"/>
      <c r="K87" s="35"/>
    </row>
    <row r="88" spans="9:11" s="65" customFormat="1" ht="13.5" customHeight="1">
      <c r="I88" s="35"/>
      <c r="J88" s="35"/>
      <c r="K88" s="35"/>
    </row>
    <row r="89" spans="9:11" s="65" customFormat="1" ht="13.5" customHeight="1">
      <c r="I89" s="35"/>
      <c r="J89" s="35"/>
      <c r="K89" s="35"/>
    </row>
    <row r="90" spans="9:11" s="65" customFormat="1" ht="13.5" customHeight="1">
      <c r="I90" s="35"/>
      <c r="J90" s="35"/>
      <c r="K90" s="35"/>
    </row>
    <row r="91" spans="9:11" s="65" customFormat="1" ht="13.5" customHeight="1">
      <c r="I91" s="35"/>
      <c r="J91" s="35"/>
      <c r="K91" s="35"/>
    </row>
    <row r="92" spans="9:11" s="65" customFormat="1" ht="13.5" customHeight="1">
      <c r="I92" s="35"/>
      <c r="J92" s="35"/>
      <c r="K92" s="35"/>
    </row>
    <row r="93" spans="9:11" s="65" customFormat="1" ht="13.5" customHeight="1">
      <c r="I93" s="35"/>
      <c r="J93" s="35"/>
      <c r="K93" s="35"/>
    </row>
    <row r="94" spans="9:11" s="65" customFormat="1" ht="13.5" customHeight="1">
      <c r="I94" s="35"/>
      <c r="J94" s="35"/>
      <c r="K94" s="35"/>
    </row>
    <row r="95" spans="9:11" s="65" customFormat="1" ht="13.5" customHeight="1">
      <c r="I95" s="35"/>
      <c r="J95" s="35"/>
      <c r="K95" s="35"/>
    </row>
    <row r="96" spans="9:11" s="65" customFormat="1" ht="13.5" customHeight="1">
      <c r="I96" s="35"/>
      <c r="J96" s="35"/>
      <c r="K96" s="35"/>
    </row>
    <row r="97" spans="9:11" s="65" customFormat="1" ht="13.5" customHeight="1">
      <c r="I97" s="35"/>
      <c r="J97" s="35"/>
      <c r="K97" s="35"/>
    </row>
    <row r="98" spans="9:11" s="65" customFormat="1" ht="13.5" customHeight="1">
      <c r="I98" s="35"/>
      <c r="J98" s="35"/>
      <c r="K98" s="35"/>
    </row>
    <row r="99" spans="9:11" s="65" customFormat="1" ht="13.5" customHeight="1">
      <c r="I99" s="35"/>
      <c r="J99" s="35"/>
      <c r="K99" s="35"/>
    </row>
    <row r="100" spans="9:11" s="65" customFormat="1" ht="13.5" customHeight="1">
      <c r="I100" s="35"/>
      <c r="J100" s="35"/>
      <c r="K100" s="35"/>
    </row>
    <row r="101" spans="9:11" s="65" customFormat="1" ht="13.5" customHeight="1">
      <c r="I101" s="35"/>
      <c r="J101" s="35"/>
      <c r="K101" s="35"/>
    </row>
    <row r="102" spans="9:11" s="65" customFormat="1" ht="13.5" customHeight="1">
      <c r="I102" s="35"/>
      <c r="J102" s="35"/>
      <c r="K102" s="35"/>
    </row>
    <row r="103" spans="9:11" s="65" customFormat="1" ht="13.5" customHeight="1">
      <c r="I103" s="35"/>
      <c r="J103" s="35"/>
      <c r="K103" s="35"/>
    </row>
    <row r="104" spans="9:11" s="65" customFormat="1" ht="13.5" customHeight="1">
      <c r="I104" s="35"/>
      <c r="J104" s="35"/>
      <c r="K104" s="35"/>
    </row>
    <row r="105" spans="9:11" s="65" customFormat="1" ht="13.5" customHeight="1">
      <c r="I105" s="35"/>
      <c r="J105" s="35"/>
      <c r="K105" s="35"/>
    </row>
    <row r="106" spans="9:11" s="65" customFormat="1" ht="13.5" customHeight="1">
      <c r="I106" s="35"/>
      <c r="J106" s="35"/>
      <c r="K106" s="35"/>
    </row>
    <row r="107" spans="9:11" s="65" customFormat="1" ht="13.5" customHeight="1">
      <c r="I107" s="35"/>
      <c r="J107" s="35"/>
      <c r="K107" s="35"/>
    </row>
    <row r="108" spans="9:11" s="65" customFormat="1" ht="13.5" customHeight="1">
      <c r="I108" s="35"/>
      <c r="J108" s="35"/>
      <c r="K108" s="35"/>
    </row>
    <row r="109" spans="9:11" s="65" customFormat="1" ht="13.5" customHeight="1">
      <c r="I109" s="35"/>
      <c r="J109" s="35"/>
      <c r="K109" s="35"/>
    </row>
    <row r="110" spans="9:11" s="65" customFormat="1" ht="13.5" customHeight="1">
      <c r="I110" s="35"/>
      <c r="J110" s="35"/>
      <c r="K110" s="35"/>
    </row>
    <row r="111" spans="9:11" s="65" customFormat="1" ht="13.5" customHeight="1">
      <c r="I111" s="35"/>
      <c r="J111" s="35"/>
      <c r="K111" s="35"/>
    </row>
    <row r="112" spans="9:11" s="65" customFormat="1" ht="13.5" customHeight="1">
      <c r="I112" s="35"/>
      <c r="J112" s="35"/>
      <c r="K112" s="35"/>
    </row>
    <row r="113" spans="9:11" s="65" customFormat="1" ht="13.5" customHeight="1">
      <c r="I113" s="35"/>
      <c r="J113" s="35"/>
      <c r="K113" s="35"/>
    </row>
    <row r="114" spans="9:11" s="65" customFormat="1" ht="13.5" customHeight="1">
      <c r="I114" s="35"/>
      <c r="J114" s="35"/>
      <c r="K114" s="35"/>
    </row>
    <row r="115" spans="9:11" s="65" customFormat="1" ht="13.5" customHeight="1">
      <c r="I115" s="35"/>
      <c r="J115" s="35"/>
      <c r="K115" s="35"/>
    </row>
    <row r="116" spans="9:11" s="65" customFormat="1" ht="13.5" customHeight="1">
      <c r="I116" s="35"/>
      <c r="J116" s="35"/>
      <c r="K116" s="35"/>
    </row>
    <row r="117" spans="9:11" s="65" customFormat="1" ht="13.5" customHeight="1">
      <c r="I117" s="35"/>
      <c r="J117" s="35"/>
      <c r="K117" s="35"/>
    </row>
    <row r="118" spans="9:11" s="65" customFormat="1" ht="13.5" customHeight="1">
      <c r="I118" s="35"/>
      <c r="J118" s="35"/>
      <c r="K118" s="35"/>
    </row>
    <row r="119" spans="9:11" s="65" customFormat="1" ht="13.5" customHeight="1">
      <c r="I119" s="35"/>
      <c r="J119" s="35"/>
      <c r="K119" s="35"/>
    </row>
  </sheetData>
  <pageMargins left="0.27559055118110237" right="0.31496062992125984" top="0.39370078740157483" bottom="0.31496062992125984" header="0.51181102362204722" footer="0.39370078740157483"/>
  <pageSetup paperSize="9" scale="5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8">
    <tabColor indexed="44"/>
  </sheetPr>
  <dimension ref="A1:M177"/>
  <sheetViews>
    <sheetView showGridLines="0" view="pageBreakPreview" zoomScale="90" zoomScaleNormal="90" zoomScaleSheetLayoutView="90" workbookViewId="0">
      <pane xSplit="3" ySplit="2" topLeftCell="D3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2578125" defaultRowHeight="13.5" customHeight="1"/>
  <cols>
    <col min="1" max="1" width="2.28515625" style="60" customWidth="1"/>
    <col min="2" max="2" width="62.28515625" style="60" customWidth="1"/>
    <col min="3" max="3" width="61.85546875" style="60" customWidth="1"/>
    <col min="4" max="4" width="1.28515625" style="60" customWidth="1"/>
    <col min="5" max="5" width="2.140625" style="60" customWidth="1"/>
    <col min="6" max="7" width="13.42578125" style="60" customWidth="1"/>
    <col min="8" max="8" width="13.42578125" style="60" hidden="1" customWidth="1"/>
    <col min="9" max="9" width="3.140625" style="35" customWidth="1"/>
    <col min="10" max="12" width="11.42578125" style="35"/>
    <col min="13" max="13" width="10.140625" style="35" customWidth="1"/>
    <col min="14" max="16384" width="11.42578125" style="60"/>
  </cols>
  <sheetData>
    <row r="1" spans="1:13" ht="13.5" customHeight="1">
      <c r="A1" s="199"/>
      <c r="B1" s="199"/>
      <c r="C1" s="245"/>
      <c r="D1" s="192"/>
      <c r="E1" s="192"/>
      <c r="F1" s="192"/>
      <c r="G1" s="192"/>
      <c r="H1" s="192"/>
      <c r="I1" s="192"/>
    </row>
    <row r="2" spans="1:13" s="62" customFormat="1" ht="20.25" customHeight="1">
      <c r="A2" s="205"/>
      <c r="B2" s="205" t="s">
        <v>326</v>
      </c>
      <c r="C2" s="259" t="s">
        <v>195</v>
      </c>
      <c r="D2" s="377"/>
      <c r="E2" s="377"/>
      <c r="F2" s="198"/>
      <c r="G2" s="198"/>
      <c r="H2" s="198"/>
      <c r="I2" s="198"/>
      <c r="J2" s="66"/>
      <c r="K2" s="66"/>
      <c r="L2" s="66"/>
      <c r="M2" s="66"/>
    </row>
    <row r="3" spans="1:13" ht="13.5" customHeight="1">
      <c r="A3" s="199"/>
      <c r="B3" s="199"/>
      <c r="C3" s="245"/>
      <c r="D3" s="192"/>
      <c r="E3" s="192"/>
      <c r="F3" s="123"/>
      <c r="G3" s="123"/>
      <c r="H3" s="123"/>
      <c r="I3" s="192"/>
    </row>
    <row r="4" spans="1:13" ht="13.5" customHeight="1">
      <c r="A4" s="199"/>
      <c r="B4" s="260" t="s">
        <v>216</v>
      </c>
      <c r="C4" s="246" t="s">
        <v>128</v>
      </c>
      <c r="D4" s="262"/>
      <c r="E4" s="262"/>
      <c r="F4" s="127" t="s">
        <v>665</v>
      </c>
      <c r="G4" s="127" t="s">
        <v>569</v>
      </c>
      <c r="H4" s="127" t="s">
        <v>569</v>
      </c>
      <c r="I4" s="192"/>
    </row>
    <row r="5" spans="1:13" ht="13.5" customHeight="1">
      <c r="A5" s="199"/>
      <c r="B5" s="199"/>
      <c r="C5" s="245"/>
      <c r="D5" s="192"/>
      <c r="E5" s="192"/>
      <c r="F5" s="192"/>
      <c r="G5" s="192"/>
      <c r="H5" s="192"/>
      <c r="I5" s="192"/>
    </row>
    <row r="6" spans="1:13" ht="13.5" customHeight="1">
      <c r="A6" s="199"/>
      <c r="B6" s="201" t="s">
        <v>327</v>
      </c>
      <c r="C6" s="257" t="s">
        <v>489</v>
      </c>
      <c r="D6" s="194"/>
      <c r="E6" s="194"/>
      <c r="F6" s="192"/>
      <c r="G6" s="192"/>
      <c r="H6" s="192"/>
      <c r="I6" s="192"/>
    </row>
    <row r="7" spans="1:13" ht="13.5" customHeight="1">
      <c r="A7" s="199"/>
      <c r="B7" s="201"/>
      <c r="C7" s="257"/>
      <c r="D7" s="194"/>
      <c r="E7" s="194"/>
      <c r="F7" s="192"/>
      <c r="G7" s="192"/>
      <c r="H7" s="192"/>
      <c r="I7" s="192"/>
    </row>
    <row r="8" spans="1:13" ht="13.5" customHeight="1">
      <c r="A8" s="199"/>
      <c r="B8" s="103" t="s">
        <v>92</v>
      </c>
      <c r="C8" s="248" t="s">
        <v>92</v>
      </c>
      <c r="D8" s="91"/>
      <c r="E8" s="91"/>
      <c r="F8" s="419">
        <v>2267.7083969999999</v>
      </c>
      <c r="G8" s="419">
        <v>2374.76575</v>
      </c>
      <c r="H8" s="419"/>
      <c r="I8" s="192"/>
    </row>
    <row r="9" spans="1:13" ht="13.5" customHeight="1">
      <c r="A9" s="199"/>
      <c r="B9" s="100" t="s">
        <v>328</v>
      </c>
      <c r="C9" s="249" t="s">
        <v>5</v>
      </c>
      <c r="D9" s="91"/>
      <c r="E9" s="91"/>
      <c r="F9" s="419">
        <v>1123.3039450000001</v>
      </c>
      <c r="G9" s="419">
        <v>1201.652564</v>
      </c>
      <c r="H9" s="419"/>
      <c r="I9" s="192"/>
    </row>
    <row r="10" spans="1:13" ht="13.5" customHeight="1">
      <c r="A10" s="199"/>
      <c r="B10" s="100" t="s">
        <v>506</v>
      </c>
      <c r="C10" s="249" t="s">
        <v>188</v>
      </c>
      <c r="D10" s="91"/>
      <c r="E10" s="91"/>
      <c r="F10" s="419">
        <v>4.143313</v>
      </c>
      <c r="G10" s="419">
        <v>7.3500889999999997</v>
      </c>
      <c r="H10" s="419"/>
      <c r="I10" s="192"/>
    </row>
    <row r="11" spans="1:13" ht="13.5" customHeight="1">
      <c r="A11" s="199"/>
      <c r="B11" s="100" t="s">
        <v>329</v>
      </c>
      <c r="C11" s="249" t="s">
        <v>82</v>
      </c>
      <c r="D11" s="91"/>
      <c r="E11" s="91"/>
      <c r="F11" s="419">
        <v>5036.066135</v>
      </c>
      <c r="G11" s="419">
        <v>4478.2153829999997</v>
      </c>
      <c r="H11" s="419"/>
      <c r="I11" s="192"/>
    </row>
    <row r="12" spans="1:13" ht="13.5" customHeight="1">
      <c r="A12" s="199"/>
      <c r="B12" s="100" t="s">
        <v>330</v>
      </c>
      <c r="C12" s="249" t="s">
        <v>6</v>
      </c>
      <c r="D12" s="91"/>
      <c r="E12" s="91"/>
      <c r="F12" s="419">
        <v>90.458243999999993</v>
      </c>
      <c r="G12" s="419">
        <v>270.67284799999999</v>
      </c>
      <c r="H12" s="419"/>
      <c r="I12" s="192"/>
    </row>
    <row r="13" spans="1:13" ht="13.5" customHeight="1">
      <c r="A13" s="199"/>
      <c r="B13" s="100" t="s">
        <v>331</v>
      </c>
      <c r="C13" s="249" t="s">
        <v>7</v>
      </c>
      <c r="D13" s="91"/>
      <c r="E13" s="91"/>
      <c r="F13" s="419">
        <v>162.98109600000001</v>
      </c>
      <c r="G13" s="419">
        <v>238.385707</v>
      </c>
      <c r="H13" s="419"/>
      <c r="I13" s="192"/>
    </row>
    <row r="14" spans="1:13" ht="13.5" customHeight="1">
      <c r="A14" s="199"/>
      <c r="B14" s="103" t="s">
        <v>332</v>
      </c>
      <c r="C14" s="248" t="s">
        <v>159</v>
      </c>
      <c r="D14" s="91"/>
      <c r="E14" s="91"/>
      <c r="F14" s="419">
        <v>4626.6869999999999</v>
      </c>
      <c r="G14" s="419">
        <v>5248.1373190000004</v>
      </c>
      <c r="H14" s="419"/>
      <c r="I14" s="192"/>
    </row>
    <row r="15" spans="1:13" ht="13.5" customHeight="1">
      <c r="A15" s="199"/>
      <c r="B15" s="146"/>
      <c r="C15" s="258"/>
      <c r="D15" s="263"/>
      <c r="E15" s="263"/>
      <c r="F15" s="198"/>
      <c r="G15" s="198"/>
      <c r="H15" s="264"/>
      <c r="I15" s="192"/>
    </row>
    <row r="16" spans="1:13" ht="13.5" customHeight="1">
      <c r="A16" s="199"/>
      <c r="B16" s="205" t="s">
        <v>233</v>
      </c>
      <c r="C16" s="259" t="s">
        <v>160</v>
      </c>
      <c r="D16" s="198"/>
      <c r="E16" s="198"/>
      <c r="F16" s="198"/>
      <c r="G16" s="198"/>
      <c r="H16" s="195"/>
      <c r="I16" s="192"/>
    </row>
    <row r="17" spans="1:9" ht="13.5" customHeight="1">
      <c r="A17" s="199"/>
      <c r="B17" s="103" t="s">
        <v>333</v>
      </c>
      <c r="C17" s="248" t="s">
        <v>99</v>
      </c>
      <c r="D17" s="91"/>
      <c r="E17" s="91"/>
      <c r="F17" s="419">
        <v>326.234937</v>
      </c>
      <c r="G17" s="419">
        <v>547.40919499999995</v>
      </c>
      <c r="H17" s="419"/>
      <c r="I17" s="192"/>
    </row>
    <row r="18" spans="1:9" ht="13.5" customHeight="1">
      <c r="A18" s="199"/>
      <c r="B18" s="103" t="s">
        <v>334</v>
      </c>
      <c r="C18" s="248" t="s">
        <v>171</v>
      </c>
      <c r="D18" s="91"/>
      <c r="E18" s="91"/>
      <c r="F18" s="419">
        <v>4321.2071050000004</v>
      </c>
      <c r="G18" s="419">
        <v>4021.7247819999998</v>
      </c>
      <c r="H18" s="419"/>
      <c r="I18" s="192"/>
    </row>
    <row r="19" spans="1:9" ht="13.5" customHeight="1">
      <c r="A19" s="199"/>
      <c r="B19" s="103" t="s">
        <v>335</v>
      </c>
      <c r="C19" s="248" t="s">
        <v>172</v>
      </c>
      <c r="D19" s="91"/>
      <c r="E19" s="91"/>
      <c r="F19" s="419">
        <v>19884.194747000001</v>
      </c>
      <c r="G19" s="419">
        <v>19747.131832999999</v>
      </c>
      <c r="H19" s="419"/>
      <c r="I19" s="192"/>
    </row>
    <row r="20" spans="1:9" ht="13.5" customHeight="1">
      <c r="A20" s="199"/>
      <c r="B20" s="103" t="s">
        <v>336</v>
      </c>
      <c r="C20" s="248" t="s">
        <v>173</v>
      </c>
      <c r="D20" s="91"/>
      <c r="E20" s="91"/>
      <c r="F20" s="419">
        <v>9263.6901319999997</v>
      </c>
      <c r="G20" s="419">
        <v>11693.414359</v>
      </c>
      <c r="H20" s="419"/>
      <c r="I20" s="192"/>
    </row>
    <row r="21" spans="1:9" ht="13.5" customHeight="1">
      <c r="A21" s="199"/>
      <c r="B21" s="100" t="s">
        <v>337</v>
      </c>
      <c r="C21" s="249" t="s">
        <v>98</v>
      </c>
      <c r="D21" s="91"/>
      <c r="E21" s="91"/>
      <c r="F21" s="419">
        <v>32396.512890000002</v>
      </c>
      <c r="G21" s="419">
        <v>24456.537586999999</v>
      </c>
      <c r="H21" s="419"/>
      <c r="I21" s="192"/>
    </row>
    <row r="22" spans="1:9" ht="15" hidden="1" customHeight="1">
      <c r="A22" s="199"/>
      <c r="B22" s="103"/>
      <c r="C22" s="248" t="s">
        <v>100</v>
      </c>
      <c r="D22" s="91"/>
      <c r="E22" s="91"/>
      <c r="F22" s="91"/>
      <c r="G22" s="91"/>
      <c r="H22" s="91"/>
      <c r="I22" s="192"/>
    </row>
    <row r="23" spans="1:9" ht="13.5" customHeight="1">
      <c r="A23" s="199"/>
      <c r="B23" s="100" t="s">
        <v>338</v>
      </c>
      <c r="C23" s="249" t="s">
        <v>102</v>
      </c>
      <c r="D23" s="91"/>
      <c r="E23" s="91"/>
      <c r="F23" s="419">
        <v>7189.6549999999997</v>
      </c>
      <c r="G23" s="419">
        <v>5542.0870000000004</v>
      </c>
      <c r="H23" s="419"/>
      <c r="I23" s="192"/>
    </row>
    <row r="24" spans="1:9" ht="13.5" customHeight="1">
      <c r="A24" s="199"/>
      <c r="B24" s="103" t="s">
        <v>339</v>
      </c>
      <c r="C24" s="248" t="s">
        <v>103</v>
      </c>
      <c r="D24" s="91"/>
      <c r="E24" s="91"/>
      <c r="F24" s="419">
        <v>0.57173700000000005</v>
      </c>
      <c r="G24" s="419">
        <v>0.77707800000000005</v>
      </c>
      <c r="H24" s="419"/>
      <c r="I24" s="192"/>
    </row>
    <row r="25" spans="1:9" ht="13.5" customHeight="1">
      <c r="A25" s="199"/>
      <c r="B25" s="100" t="s">
        <v>340</v>
      </c>
      <c r="C25" s="249" t="s">
        <v>8</v>
      </c>
      <c r="D25" s="91"/>
      <c r="E25" s="91"/>
      <c r="F25" s="419">
        <v>673.44831499999998</v>
      </c>
      <c r="G25" s="419">
        <v>1022.7837060000001</v>
      </c>
      <c r="H25" s="419"/>
      <c r="I25" s="192"/>
    </row>
    <row r="26" spans="1:9" ht="13.5" customHeight="1">
      <c r="A26" s="199"/>
      <c r="B26" s="100" t="s">
        <v>341</v>
      </c>
      <c r="C26" s="249" t="s">
        <v>132</v>
      </c>
      <c r="D26" s="91"/>
      <c r="E26" s="91"/>
      <c r="F26" s="419">
        <v>4112.6515909999998</v>
      </c>
      <c r="G26" s="419">
        <v>3791.11544</v>
      </c>
      <c r="H26" s="419"/>
      <c r="I26" s="192"/>
    </row>
    <row r="27" spans="1:9" ht="13.5" customHeight="1">
      <c r="A27" s="199"/>
      <c r="B27" s="103" t="s">
        <v>342</v>
      </c>
      <c r="C27" s="248" t="s">
        <v>104</v>
      </c>
      <c r="D27" s="91"/>
      <c r="E27" s="91"/>
      <c r="F27" s="419">
        <v>314.867592</v>
      </c>
      <c r="G27" s="419">
        <v>227.58111600000001</v>
      </c>
      <c r="H27" s="419"/>
      <c r="I27" s="192"/>
    </row>
    <row r="28" spans="1:9" ht="13.5" customHeight="1">
      <c r="A28" s="199"/>
      <c r="B28" s="100" t="s">
        <v>343</v>
      </c>
      <c r="C28" s="249" t="s">
        <v>161</v>
      </c>
      <c r="D28" s="91"/>
      <c r="E28" s="91"/>
      <c r="F28" s="419">
        <v>81.218821000000005</v>
      </c>
      <c r="G28" s="419">
        <v>108.92753399999999</v>
      </c>
      <c r="H28" s="419"/>
      <c r="I28" s="192"/>
    </row>
    <row r="29" spans="1:9" ht="13.5" customHeight="1">
      <c r="A29" s="199"/>
      <c r="B29" s="103" t="s">
        <v>344</v>
      </c>
      <c r="C29" s="248" t="s">
        <v>162</v>
      </c>
      <c r="D29" s="91"/>
      <c r="E29" s="91"/>
      <c r="F29" s="419">
        <v>2331.5088959999998</v>
      </c>
      <c r="G29" s="419">
        <v>3513.2648949999998</v>
      </c>
      <c r="H29" s="419"/>
      <c r="I29" s="192"/>
    </row>
    <row r="30" spans="1:9" ht="6" customHeight="1">
      <c r="A30" s="199"/>
      <c r="B30" s="148"/>
      <c r="C30" s="251"/>
      <c r="D30" s="155"/>
      <c r="E30" s="155"/>
      <c r="F30" s="155"/>
      <c r="G30" s="155"/>
      <c r="H30" s="155"/>
      <c r="I30" s="192"/>
    </row>
    <row r="31" spans="1:9" ht="13.5" customHeight="1">
      <c r="A31" s="201"/>
      <c r="B31" s="191" t="s">
        <v>345</v>
      </c>
      <c r="C31" s="191" t="s">
        <v>163</v>
      </c>
      <c r="D31" s="191"/>
      <c r="E31" s="191"/>
      <c r="F31" s="420">
        <v>94207.109893000001</v>
      </c>
      <c r="G31" s="420">
        <v>88491.934183999998</v>
      </c>
      <c r="H31" s="420"/>
      <c r="I31" s="192"/>
    </row>
    <row r="32" spans="1:9" ht="13.5" customHeight="1">
      <c r="A32" s="201"/>
      <c r="B32" s="204"/>
      <c r="C32" s="250"/>
      <c r="D32" s="197"/>
      <c r="E32" s="197"/>
      <c r="F32" s="186"/>
      <c r="G32" s="186"/>
      <c r="H32" s="186"/>
      <c r="I32" s="192"/>
    </row>
    <row r="33" spans="1:9" ht="13.5" customHeight="1">
      <c r="A33" s="201"/>
      <c r="B33" s="201" t="s">
        <v>346</v>
      </c>
      <c r="C33" s="257" t="s">
        <v>164</v>
      </c>
      <c r="D33" s="194"/>
      <c r="E33" s="194"/>
      <c r="F33" s="192"/>
      <c r="G33" s="192"/>
      <c r="H33" s="192"/>
      <c r="I33" s="192"/>
    </row>
    <row r="34" spans="1:9" ht="13.5" customHeight="1">
      <c r="A34" s="201"/>
      <c r="B34" s="201"/>
      <c r="C34" s="257"/>
      <c r="D34" s="194"/>
      <c r="E34" s="194"/>
      <c r="F34" s="192"/>
      <c r="G34" s="192"/>
      <c r="H34" s="192"/>
      <c r="I34" s="192"/>
    </row>
    <row r="35" spans="1:9" ht="13.5" customHeight="1">
      <c r="A35" s="201"/>
      <c r="B35" s="201" t="s">
        <v>347</v>
      </c>
      <c r="C35" s="257" t="s">
        <v>165</v>
      </c>
      <c r="D35" s="194"/>
      <c r="E35" s="194"/>
      <c r="F35" s="192"/>
      <c r="G35" s="192"/>
      <c r="H35" s="192"/>
      <c r="I35" s="192"/>
    </row>
    <row r="36" spans="1:9" ht="13.5" customHeight="1">
      <c r="A36" s="201"/>
      <c r="B36" s="103" t="s">
        <v>348</v>
      </c>
      <c r="C36" s="248" t="s">
        <v>203</v>
      </c>
      <c r="D36" s="265"/>
      <c r="E36" s="265"/>
      <c r="F36" s="419">
        <v>999.86840199999995</v>
      </c>
      <c r="G36" s="419">
        <v>999.87849000000006</v>
      </c>
      <c r="H36" s="419"/>
      <c r="I36" s="192"/>
    </row>
    <row r="37" spans="1:9" ht="13.5" customHeight="1">
      <c r="A37" s="201"/>
      <c r="B37" s="103" t="s">
        <v>349</v>
      </c>
      <c r="C37" s="248" t="s">
        <v>204</v>
      </c>
      <c r="D37" s="265"/>
      <c r="E37" s="265"/>
      <c r="F37" s="419">
        <v>1430</v>
      </c>
      <c r="G37" s="419">
        <v>1430</v>
      </c>
      <c r="H37" s="419"/>
      <c r="I37" s="192"/>
    </row>
    <row r="38" spans="1:9" ht="13.5" customHeight="1">
      <c r="A38" s="201"/>
      <c r="B38" s="100" t="s">
        <v>350</v>
      </c>
      <c r="C38" s="249" t="s">
        <v>83</v>
      </c>
      <c r="D38" s="91"/>
      <c r="E38" s="91"/>
      <c r="F38" s="419">
        <v>23187.837293</v>
      </c>
      <c r="G38" s="419">
        <v>20798.675182999999</v>
      </c>
      <c r="H38" s="419"/>
      <c r="I38" s="192"/>
    </row>
    <row r="39" spans="1:9" ht="13.5" customHeight="1">
      <c r="A39" s="201"/>
      <c r="B39" s="191" t="s">
        <v>351</v>
      </c>
      <c r="C39" s="191" t="s">
        <v>9</v>
      </c>
      <c r="D39" s="191"/>
      <c r="E39" s="191"/>
      <c r="F39" s="420">
        <v>25617.705695000001</v>
      </c>
      <c r="G39" s="420">
        <v>23228.553672999999</v>
      </c>
      <c r="H39" s="420"/>
      <c r="I39" s="192"/>
    </row>
    <row r="40" spans="1:9" ht="13.5" customHeight="1">
      <c r="A40" s="201"/>
      <c r="B40" s="204"/>
      <c r="C40" s="250"/>
      <c r="D40" s="197"/>
      <c r="E40" s="197"/>
      <c r="F40" s="89"/>
      <c r="G40" s="89"/>
      <c r="H40" s="186"/>
      <c r="I40" s="192"/>
    </row>
    <row r="41" spans="1:9" ht="13.5" customHeight="1">
      <c r="A41" s="201"/>
      <c r="B41" s="204" t="s">
        <v>352</v>
      </c>
      <c r="C41" s="250" t="s">
        <v>13</v>
      </c>
      <c r="D41" s="197"/>
      <c r="E41" s="197"/>
      <c r="F41" s="89"/>
      <c r="G41" s="89"/>
      <c r="H41" s="186"/>
      <c r="I41" s="192"/>
    </row>
    <row r="42" spans="1:9" ht="13.5" customHeight="1">
      <c r="A42" s="201"/>
      <c r="B42" s="103" t="s">
        <v>353</v>
      </c>
      <c r="C42" s="248" t="s">
        <v>11</v>
      </c>
      <c r="D42" s="91"/>
      <c r="E42" s="91"/>
      <c r="F42" s="419">
        <v>10141.636903000001</v>
      </c>
      <c r="G42" s="419">
        <v>9531.4352020000006</v>
      </c>
      <c r="H42" s="419"/>
      <c r="I42" s="192"/>
    </row>
    <row r="43" spans="1:9" ht="13.5" customHeight="1">
      <c r="A43" s="199"/>
      <c r="B43" s="100" t="s">
        <v>354</v>
      </c>
      <c r="C43" s="249" t="s">
        <v>10</v>
      </c>
      <c r="D43" s="91"/>
      <c r="E43" s="91"/>
      <c r="F43" s="419">
        <v>29562.272384</v>
      </c>
      <c r="G43" s="419">
        <v>29961.561224000001</v>
      </c>
      <c r="H43" s="419"/>
      <c r="I43" s="192"/>
    </row>
    <row r="44" spans="1:9" ht="13.5" customHeight="1">
      <c r="A44" s="199"/>
      <c r="B44" s="103" t="s">
        <v>514</v>
      </c>
      <c r="C44" s="248" t="s">
        <v>513</v>
      </c>
      <c r="D44" s="91"/>
      <c r="E44" s="91"/>
      <c r="F44" s="419">
        <v>136.61097799999999</v>
      </c>
      <c r="G44" s="419">
        <v>126.88736299999999</v>
      </c>
      <c r="H44" s="419"/>
      <c r="I44" s="192"/>
    </row>
    <row r="45" spans="1:9" ht="13.5" customHeight="1">
      <c r="A45" s="199"/>
      <c r="B45" s="100" t="s">
        <v>355</v>
      </c>
      <c r="C45" s="249" t="s">
        <v>109</v>
      </c>
      <c r="D45" s="91"/>
      <c r="E45" s="91"/>
      <c r="F45" s="419">
        <v>137.54712499999999</v>
      </c>
      <c r="G45" s="419">
        <v>951.64169800000002</v>
      </c>
      <c r="H45" s="419"/>
      <c r="I45" s="192"/>
    </row>
    <row r="46" spans="1:9" ht="13.5" customHeight="1">
      <c r="A46" s="199"/>
      <c r="B46" s="103" t="s">
        <v>356</v>
      </c>
      <c r="C46" s="248" t="s">
        <v>12</v>
      </c>
      <c r="D46" s="91"/>
      <c r="E46" s="91"/>
      <c r="F46" s="419">
        <v>133.99531400000001</v>
      </c>
      <c r="G46" s="419">
        <v>174.91456700000001</v>
      </c>
      <c r="H46" s="419"/>
      <c r="I46" s="192"/>
    </row>
    <row r="47" spans="1:9" ht="13.5" customHeight="1">
      <c r="A47" s="199"/>
      <c r="B47" s="199"/>
      <c r="C47" s="253"/>
      <c r="D47" s="192"/>
      <c r="E47" s="192"/>
      <c r="F47" s="192"/>
      <c r="G47" s="192"/>
      <c r="H47" s="192"/>
      <c r="I47" s="192"/>
    </row>
    <row r="48" spans="1:9" ht="13.5" customHeight="1">
      <c r="A48" s="199"/>
      <c r="B48" s="201" t="s">
        <v>357</v>
      </c>
      <c r="C48" s="257" t="s">
        <v>60</v>
      </c>
      <c r="D48" s="194"/>
      <c r="E48" s="194"/>
      <c r="F48" s="192"/>
      <c r="G48" s="192"/>
      <c r="H48" s="192"/>
      <c r="I48" s="192"/>
    </row>
    <row r="49" spans="1:9" ht="13.5" customHeight="1">
      <c r="A49" s="199"/>
      <c r="B49" s="103" t="s">
        <v>333</v>
      </c>
      <c r="C49" s="248" t="s">
        <v>99</v>
      </c>
      <c r="D49" s="91"/>
      <c r="E49" s="91"/>
      <c r="F49" s="419">
        <v>49.444000000000003</v>
      </c>
      <c r="G49" s="419">
        <v>69.388999999999996</v>
      </c>
      <c r="H49" s="419"/>
      <c r="I49" s="192"/>
    </row>
    <row r="50" spans="1:9" ht="13.5" customHeight="1">
      <c r="A50" s="199"/>
      <c r="B50" s="100" t="s">
        <v>358</v>
      </c>
      <c r="C50" s="249" t="s">
        <v>62</v>
      </c>
      <c r="D50" s="91"/>
      <c r="E50" s="91"/>
      <c r="F50" s="419">
        <v>11580.457</v>
      </c>
      <c r="G50" s="419">
        <v>9776.2360000000008</v>
      </c>
      <c r="H50" s="419"/>
      <c r="I50" s="192"/>
    </row>
    <row r="51" spans="1:9" ht="13.5" customHeight="1">
      <c r="A51" s="199"/>
      <c r="B51" s="103" t="s">
        <v>359</v>
      </c>
      <c r="C51" s="248" t="s">
        <v>175</v>
      </c>
      <c r="D51" s="91"/>
      <c r="E51" s="91"/>
      <c r="F51" s="419">
        <v>5355.509</v>
      </c>
      <c r="G51" s="419">
        <v>5263.43</v>
      </c>
      <c r="H51" s="421"/>
      <c r="I51" s="192"/>
    </row>
    <row r="52" spans="1:9" ht="13.5" customHeight="1">
      <c r="A52" s="199"/>
      <c r="B52" s="103" t="s">
        <v>360</v>
      </c>
      <c r="C52" s="248" t="s">
        <v>61</v>
      </c>
      <c r="D52" s="91"/>
      <c r="E52" s="91"/>
      <c r="F52" s="419">
        <v>978.02281000000005</v>
      </c>
      <c r="G52" s="419">
        <v>1172.5956020000001</v>
      </c>
      <c r="H52" s="419"/>
      <c r="I52" s="192"/>
    </row>
    <row r="53" spans="1:9" ht="13.5" customHeight="1">
      <c r="A53" s="199"/>
      <c r="B53" s="103" t="s">
        <v>361</v>
      </c>
      <c r="C53" s="248" t="s">
        <v>184</v>
      </c>
      <c r="D53" s="91"/>
      <c r="E53" s="91"/>
      <c r="F53" s="419">
        <v>1350.665667</v>
      </c>
      <c r="G53" s="419">
        <v>950.30217500000003</v>
      </c>
      <c r="H53" s="419"/>
      <c r="I53" s="192"/>
    </row>
    <row r="54" spans="1:9" ht="13.5" customHeight="1">
      <c r="A54" s="199"/>
      <c r="B54" s="100" t="s">
        <v>362</v>
      </c>
      <c r="C54" s="249" t="s">
        <v>185</v>
      </c>
      <c r="D54" s="91"/>
      <c r="E54" s="91"/>
      <c r="F54" s="419">
        <v>1284.2998279999999</v>
      </c>
      <c r="G54" s="419">
        <v>1003.562452</v>
      </c>
      <c r="H54" s="419"/>
      <c r="I54" s="192"/>
    </row>
    <row r="55" spans="1:9" ht="13.5" customHeight="1">
      <c r="A55" s="199"/>
      <c r="B55" s="103" t="s">
        <v>363</v>
      </c>
      <c r="C55" s="248" t="s">
        <v>14</v>
      </c>
      <c r="D55" s="91"/>
      <c r="E55" s="91"/>
      <c r="F55" s="419">
        <v>405.96923299999997</v>
      </c>
      <c r="G55" s="419">
        <v>477.10704800000002</v>
      </c>
      <c r="H55" s="419"/>
      <c r="I55" s="192"/>
    </row>
    <row r="56" spans="1:9" ht="13.5" customHeight="1">
      <c r="A56" s="199"/>
      <c r="B56" s="103" t="s">
        <v>364</v>
      </c>
      <c r="C56" s="248" t="s">
        <v>110</v>
      </c>
      <c r="D56" s="91"/>
      <c r="E56" s="91"/>
      <c r="F56" s="419">
        <v>7189.6549999999997</v>
      </c>
      <c r="G56" s="419">
        <v>5542.0870000000004</v>
      </c>
      <c r="H56" s="419"/>
      <c r="I56" s="192"/>
    </row>
    <row r="57" spans="1:9" ht="13.5" customHeight="1">
      <c r="A57" s="199"/>
      <c r="B57" s="100" t="s">
        <v>365</v>
      </c>
      <c r="C57" s="249" t="s">
        <v>15</v>
      </c>
      <c r="D57" s="91"/>
      <c r="E57" s="91"/>
      <c r="F57" s="419">
        <v>283.319727</v>
      </c>
      <c r="G57" s="419">
        <v>262.23131899999998</v>
      </c>
      <c r="H57" s="419"/>
      <c r="I57" s="192"/>
    </row>
    <row r="58" spans="1:9" ht="9.75" customHeight="1">
      <c r="A58" s="199"/>
      <c r="B58" s="148"/>
      <c r="C58" s="251"/>
      <c r="D58" s="155"/>
      <c r="E58" s="155"/>
      <c r="F58" s="155"/>
      <c r="G58" s="155"/>
      <c r="H58" s="155"/>
      <c r="I58" s="192"/>
    </row>
    <row r="59" spans="1:9" ht="13.5" customHeight="1">
      <c r="A59" s="199"/>
      <c r="B59" s="190" t="s">
        <v>366</v>
      </c>
      <c r="C59" s="190" t="s">
        <v>21</v>
      </c>
      <c r="D59" s="190"/>
      <c r="E59" s="190"/>
      <c r="F59" s="422">
        <v>68589.404924999995</v>
      </c>
      <c r="G59" s="422">
        <v>65263.380605999999</v>
      </c>
      <c r="H59" s="422"/>
      <c r="I59" s="192"/>
    </row>
    <row r="60" spans="1:9" ht="13.5" customHeight="1">
      <c r="A60" s="199"/>
      <c r="B60" s="203"/>
      <c r="C60" s="247"/>
      <c r="D60" s="196"/>
      <c r="E60" s="196"/>
      <c r="F60" s="155"/>
      <c r="G60" s="155"/>
      <c r="H60" s="155"/>
      <c r="I60" s="192"/>
    </row>
    <row r="61" spans="1:9" ht="13.5" customHeight="1">
      <c r="A61" s="199"/>
      <c r="B61" s="191" t="s">
        <v>367</v>
      </c>
      <c r="C61" s="191" t="s">
        <v>166</v>
      </c>
      <c r="D61" s="191"/>
      <c r="E61" s="191"/>
      <c r="F61" s="422">
        <v>94207.11</v>
      </c>
      <c r="G61" s="422">
        <v>88491.934278999994</v>
      </c>
      <c r="H61" s="422"/>
      <c r="I61" s="192"/>
    </row>
    <row r="62" spans="1:9" ht="13.5" customHeight="1">
      <c r="A62" s="199"/>
      <c r="B62" s="199"/>
      <c r="C62" s="245"/>
      <c r="D62" s="192"/>
      <c r="E62" s="192"/>
      <c r="F62" s="192"/>
      <c r="G62" s="192"/>
      <c r="H62" s="192"/>
      <c r="I62" s="192"/>
    </row>
    <row r="63" spans="1:9" ht="13.5" customHeight="1">
      <c r="A63" s="199"/>
      <c r="B63" s="199"/>
      <c r="C63" s="261"/>
      <c r="D63" s="192"/>
      <c r="E63" s="192"/>
      <c r="F63" s="192"/>
      <c r="G63" s="192"/>
      <c r="H63" s="192"/>
      <c r="I63" s="192"/>
    </row>
    <row r="64" spans="1:9" ht="13.5" customHeight="1">
      <c r="A64" s="65"/>
      <c r="B64" s="65"/>
      <c r="C64" s="65"/>
      <c r="D64" s="65"/>
      <c r="E64" s="65"/>
      <c r="F64" s="65"/>
      <c r="G64" s="65"/>
      <c r="H64" s="65"/>
    </row>
    <row r="65" spans="1:8" ht="13.5" customHeight="1">
      <c r="A65" s="65"/>
      <c r="B65" s="65"/>
      <c r="C65" s="65"/>
      <c r="D65" s="65"/>
      <c r="E65" s="65"/>
      <c r="F65" s="65"/>
      <c r="G65" s="65"/>
      <c r="H65" s="65"/>
    </row>
    <row r="66" spans="1:8" ht="13.5" customHeight="1">
      <c r="A66" s="65"/>
      <c r="B66" s="65"/>
      <c r="C66" s="65"/>
      <c r="D66" s="65"/>
      <c r="E66" s="65"/>
      <c r="F66" s="65"/>
      <c r="G66" s="65"/>
      <c r="H66" s="65"/>
    </row>
    <row r="67" spans="1:8" ht="13.5" customHeight="1">
      <c r="A67" s="65"/>
      <c r="B67" s="65"/>
      <c r="C67" s="65"/>
      <c r="D67" s="65"/>
      <c r="E67" s="65"/>
      <c r="F67" s="65"/>
      <c r="G67" s="65"/>
      <c r="H67" s="65"/>
    </row>
    <row r="68" spans="1:8" ht="13.5" customHeight="1">
      <c r="A68" s="65"/>
      <c r="B68" s="65"/>
      <c r="C68" s="65"/>
      <c r="D68" s="65"/>
      <c r="E68" s="65"/>
      <c r="F68" s="65"/>
      <c r="G68" s="65"/>
      <c r="H68" s="65"/>
    </row>
    <row r="69" spans="1:8" ht="13.5" customHeight="1">
      <c r="A69" s="65"/>
      <c r="B69" s="65"/>
      <c r="C69" s="65"/>
      <c r="D69" s="65"/>
      <c r="E69" s="65"/>
      <c r="F69" s="65"/>
      <c r="G69" s="65"/>
      <c r="H69" s="65"/>
    </row>
    <row r="70" spans="1:8" ht="13.5" customHeight="1">
      <c r="A70" s="65"/>
      <c r="B70" s="65"/>
      <c r="C70" s="65"/>
      <c r="D70" s="65"/>
      <c r="E70" s="65"/>
      <c r="F70" s="65"/>
      <c r="G70" s="65"/>
      <c r="H70" s="65"/>
    </row>
    <row r="71" spans="1:8" ht="13.5" customHeight="1">
      <c r="A71" s="65"/>
      <c r="B71" s="65"/>
      <c r="C71" s="65"/>
      <c r="D71" s="65"/>
      <c r="E71" s="65"/>
      <c r="F71" s="65"/>
      <c r="G71" s="65"/>
      <c r="H71" s="65"/>
    </row>
    <row r="72" spans="1:8" ht="13.5" customHeight="1">
      <c r="A72" s="65"/>
      <c r="B72" s="65"/>
      <c r="C72" s="65"/>
      <c r="D72" s="65"/>
      <c r="E72" s="65"/>
      <c r="F72" s="65"/>
      <c r="G72" s="65"/>
      <c r="H72" s="65"/>
    </row>
    <row r="73" spans="1:8" ht="13.5" customHeight="1">
      <c r="A73" s="65"/>
      <c r="B73" s="65"/>
      <c r="C73" s="65"/>
      <c r="D73" s="65"/>
      <c r="E73" s="65"/>
      <c r="F73" s="65"/>
      <c r="G73" s="65"/>
      <c r="H73" s="65"/>
    </row>
    <row r="74" spans="1:8" ht="13.5" customHeight="1">
      <c r="A74" s="65"/>
      <c r="B74" s="65"/>
      <c r="C74" s="65"/>
      <c r="D74" s="65"/>
      <c r="E74" s="65"/>
      <c r="F74" s="65"/>
      <c r="G74" s="65"/>
      <c r="H74" s="65"/>
    </row>
    <row r="75" spans="1:8" ht="13.5" customHeight="1">
      <c r="A75" s="65"/>
      <c r="B75" s="65"/>
      <c r="C75" s="65"/>
      <c r="D75" s="65"/>
      <c r="E75" s="65"/>
      <c r="F75" s="65"/>
      <c r="G75" s="65"/>
      <c r="H75" s="65"/>
    </row>
    <row r="76" spans="1:8" ht="13.5" customHeight="1">
      <c r="A76" s="65"/>
      <c r="B76" s="65"/>
      <c r="C76" s="65"/>
      <c r="D76" s="65"/>
      <c r="E76" s="65"/>
      <c r="F76" s="65"/>
      <c r="G76" s="65"/>
      <c r="H76" s="65"/>
    </row>
    <row r="77" spans="1:8" ht="13.5" customHeight="1">
      <c r="A77" s="65"/>
      <c r="B77" s="65"/>
      <c r="C77" s="65"/>
      <c r="D77" s="65"/>
      <c r="E77" s="65"/>
      <c r="F77" s="65"/>
      <c r="G77" s="65"/>
      <c r="H77" s="65"/>
    </row>
    <row r="78" spans="1:8" ht="13.5" customHeight="1">
      <c r="A78" s="65"/>
      <c r="B78" s="65"/>
      <c r="C78" s="65"/>
      <c r="D78" s="65"/>
      <c r="E78" s="65"/>
      <c r="F78" s="65"/>
      <c r="G78" s="65"/>
      <c r="H78" s="65"/>
    </row>
    <row r="79" spans="1:8" ht="13.5" customHeight="1">
      <c r="A79" s="65"/>
      <c r="B79" s="65"/>
      <c r="C79" s="65"/>
      <c r="D79" s="65"/>
      <c r="E79" s="65"/>
      <c r="F79" s="65"/>
      <c r="G79" s="65"/>
      <c r="H79" s="65"/>
    </row>
    <row r="80" spans="1:8" ht="13.5" customHeight="1">
      <c r="A80" s="65"/>
      <c r="B80" s="65"/>
      <c r="C80" s="65"/>
      <c r="D80" s="65"/>
      <c r="E80" s="65"/>
      <c r="F80" s="65"/>
      <c r="G80" s="65"/>
      <c r="H80" s="65"/>
    </row>
    <row r="81" spans="1:8" ht="13.5" customHeight="1">
      <c r="A81" s="65"/>
      <c r="B81" s="65"/>
      <c r="C81" s="65"/>
      <c r="D81" s="65"/>
      <c r="E81" s="65"/>
      <c r="F81" s="65"/>
      <c r="G81" s="65"/>
      <c r="H81" s="65"/>
    </row>
    <row r="82" spans="1:8" ht="13.5" customHeight="1">
      <c r="A82" s="65"/>
      <c r="B82" s="65"/>
      <c r="C82" s="65"/>
      <c r="D82" s="65"/>
      <c r="E82" s="65"/>
      <c r="F82" s="65"/>
      <c r="G82" s="65"/>
      <c r="H82" s="65"/>
    </row>
    <row r="83" spans="1:8" ht="13.5" customHeight="1">
      <c r="A83" s="65"/>
      <c r="B83" s="65"/>
      <c r="C83" s="65"/>
      <c r="D83" s="65"/>
      <c r="E83" s="65"/>
      <c r="F83" s="65"/>
      <c r="G83" s="65"/>
      <c r="H83" s="65"/>
    </row>
    <row r="84" spans="1:8" ht="13.5" customHeight="1">
      <c r="A84" s="65"/>
      <c r="B84" s="65"/>
      <c r="C84" s="65"/>
      <c r="D84" s="65"/>
      <c r="E84" s="65"/>
      <c r="F84" s="65"/>
      <c r="G84" s="65"/>
      <c r="H84" s="65"/>
    </row>
    <row r="85" spans="1:8" ht="13.5" customHeight="1">
      <c r="A85" s="65"/>
      <c r="B85" s="65"/>
      <c r="C85" s="65"/>
      <c r="D85" s="65"/>
      <c r="E85" s="65"/>
      <c r="F85" s="65"/>
      <c r="G85" s="65"/>
      <c r="H85" s="65"/>
    </row>
    <row r="86" spans="1:8" ht="13.5" customHeight="1">
      <c r="A86" s="65"/>
      <c r="B86" s="65"/>
      <c r="C86" s="65"/>
      <c r="D86" s="65"/>
      <c r="E86" s="65"/>
      <c r="F86" s="65"/>
      <c r="G86" s="65"/>
      <c r="H86" s="65"/>
    </row>
    <row r="87" spans="1:8" ht="13.5" customHeight="1">
      <c r="A87" s="65"/>
      <c r="B87" s="65"/>
      <c r="C87" s="65"/>
      <c r="D87" s="65"/>
      <c r="E87" s="65"/>
      <c r="F87" s="65"/>
      <c r="G87" s="65"/>
      <c r="H87" s="65"/>
    </row>
    <row r="88" spans="1:8" ht="13.5" customHeight="1">
      <c r="A88" s="65"/>
      <c r="B88" s="65"/>
      <c r="C88" s="65"/>
      <c r="D88" s="65"/>
      <c r="E88" s="65"/>
      <c r="F88" s="65"/>
      <c r="G88" s="65"/>
      <c r="H88" s="65"/>
    </row>
    <row r="89" spans="1:8" ht="13.5" customHeight="1">
      <c r="A89" s="65"/>
      <c r="B89" s="65"/>
      <c r="C89" s="65"/>
      <c r="D89" s="65"/>
      <c r="E89" s="65"/>
      <c r="F89" s="65"/>
      <c r="G89" s="65"/>
      <c r="H89" s="65"/>
    </row>
    <row r="90" spans="1:8" ht="13.5" customHeight="1">
      <c r="A90" s="65"/>
      <c r="B90" s="65"/>
      <c r="C90" s="65"/>
      <c r="D90" s="65"/>
      <c r="E90" s="65"/>
      <c r="F90" s="65"/>
      <c r="G90" s="65"/>
      <c r="H90" s="65"/>
    </row>
    <row r="91" spans="1:8" ht="13.5" customHeight="1">
      <c r="A91" s="65"/>
      <c r="B91" s="65"/>
      <c r="C91" s="65"/>
      <c r="D91" s="65"/>
      <c r="E91" s="65"/>
      <c r="F91" s="65"/>
      <c r="G91" s="65"/>
      <c r="H91" s="65"/>
    </row>
    <row r="92" spans="1:8" ht="13.5" customHeight="1">
      <c r="A92" s="65"/>
      <c r="B92" s="65"/>
      <c r="C92" s="65"/>
      <c r="D92" s="65"/>
      <c r="E92" s="65"/>
      <c r="F92" s="65"/>
      <c r="G92" s="65"/>
      <c r="H92" s="65"/>
    </row>
    <row r="93" spans="1:8" ht="13.5" customHeight="1">
      <c r="A93" s="65"/>
      <c r="B93" s="65"/>
      <c r="C93" s="65"/>
      <c r="D93" s="65"/>
      <c r="E93" s="65"/>
      <c r="F93" s="65"/>
      <c r="G93" s="65"/>
      <c r="H93" s="65"/>
    </row>
    <row r="94" spans="1:8" ht="13.5" customHeight="1">
      <c r="A94" s="65"/>
      <c r="B94" s="65"/>
      <c r="C94" s="65"/>
      <c r="D94" s="65"/>
      <c r="E94" s="65"/>
      <c r="F94" s="65"/>
      <c r="G94" s="65"/>
      <c r="H94" s="65"/>
    </row>
    <row r="95" spans="1:8" ht="13.5" customHeight="1">
      <c r="A95" s="65"/>
      <c r="B95" s="65"/>
      <c r="C95" s="65"/>
      <c r="D95" s="65"/>
      <c r="E95" s="65"/>
      <c r="F95" s="65"/>
      <c r="G95" s="65"/>
      <c r="H95" s="65"/>
    </row>
    <row r="96" spans="1:8" ht="13.5" customHeight="1">
      <c r="A96" s="65"/>
      <c r="B96" s="65"/>
      <c r="C96" s="65"/>
      <c r="D96" s="65"/>
      <c r="E96" s="65"/>
      <c r="F96" s="65"/>
      <c r="G96" s="65"/>
      <c r="H96" s="65"/>
    </row>
    <row r="97" spans="1:8" ht="13.5" customHeight="1">
      <c r="A97" s="65"/>
      <c r="B97" s="65"/>
      <c r="C97" s="65"/>
      <c r="D97" s="65"/>
      <c r="E97" s="65"/>
      <c r="F97" s="65"/>
      <c r="G97" s="65"/>
      <c r="H97" s="65"/>
    </row>
    <row r="98" spans="1:8" ht="13.5" customHeight="1">
      <c r="A98" s="65"/>
      <c r="B98" s="65"/>
      <c r="C98" s="65"/>
      <c r="D98" s="65"/>
      <c r="E98" s="65"/>
      <c r="F98" s="65"/>
      <c r="G98" s="65"/>
      <c r="H98" s="65"/>
    </row>
    <row r="99" spans="1:8" ht="13.5" customHeight="1">
      <c r="A99" s="65"/>
      <c r="B99" s="65"/>
      <c r="C99" s="65"/>
      <c r="D99" s="65"/>
      <c r="E99" s="65"/>
      <c r="F99" s="65"/>
      <c r="G99" s="65"/>
      <c r="H99" s="65"/>
    </row>
    <row r="100" spans="1:8" ht="13.5" customHeight="1">
      <c r="A100" s="65"/>
      <c r="B100" s="65"/>
      <c r="C100" s="65"/>
      <c r="D100" s="65"/>
      <c r="E100" s="65"/>
      <c r="F100" s="65"/>
      <c r="G100" s="65"/>
      <c r="H100" s="65"/>
    </row>
    <row r="101" spans="1:8" ht="13.5" customHeight="1">
      <c r="A101" s="65"/>
      <c r="B101" s="65"/>
      <c r="C101" s="65"/>
      <c r="D101" s="65"/>
      <c r="E101" s="65"/>
      <c r="F101" s="65"/>
      <c r="G101" s="65"/>
      <c r="H101" s="65"/>
    </row>
    <row r="102" spans="1:8" ht="13.5" customHeight="1">
      <c r="A102" s="65"/>
      <c r="B102" s="65"/>
      <c r="C102" s="65"/>
      <c r="D102" s="65"/>
      <c r="E102" s="65"/>
      <c r="F102" s="65"/>
      <c r="G102" s="65"/>
      <c r="H102" s="65"/>
    </row>
    <row r="103" spans="1:8" ht="13.5" customHeight="1">
      <c r="A103" s="65"/>
      <c r="B103" s="65"/>
      <c r="C103" s="65"/>
      <c r="D103" s="65"/>
      <c r="E103" s="65"/>
      <c r="F103" s="65"/>
      <c r="G103" s="65"/>
      <c r="H103" s="65"/>
    </row>
    <row r="104" spans="1:8" ht="13.5" customHeight="1">
      <c r="A104" s="65"/>
      <c r="B104" s="65"/>
      <c r="C104" s="65"/>
      <c r="D104" s="65"/>
      <c r="E104" s="65"/>
      <c r="F104" s="65"/>
      <c r="G104" s="65"/>
      <c r="H104" s="65"/>
    </row>
    <row r="105" spans="1:8" ht="13.5" customHeight="1">
      <c r="A105" s="65"/>
      <c r="B105" s="65"/>
      <c r="C105" s="65"/>
      <c r="D105" s="65"/>
      <c r="E105" s="65"/>
      <c r="F105" s="65"/>
      <c r="G105" s="65"/>
      <c r="H105" s="65"/>
    </row>
    <row r="106" spans="1:8" ht="13.5" customHeight="1">
      <c r="A106" s="65"/>
      <c r="B106" s="65"/>
      <c r="C106" s="65"/>
      <c r="D106" s="65"/>
      <c r="E106" s="65"/>
      <c r="F106" s="65"/>
      <c r="G106" s="65"/>
      <c r="H106" s="65"/>
    </row>
    <row r="107" spans="1:8" ht="13.5" customHeight="1">
      <c r="A107" s="65"/>
      <c r="B107" s="65"/>
      <c r="C107" s="65"/>
      <c r="D107" s="65"/>
      <c r="E107" s="65"/>
      <c r="F107" s="65"/>
      <c r="G107" s="65"/>
      <c r="H107" s="65"/>
    </row>
    <row r="108" spans="1:8" ht="13.5" customHeight="1">
      <c r="A108" s="65"/>
      <c r="B108" s="65"/>
      <c r="C108" s="65"/>
      <c r="D108" s="65"/>
      <c r="E108" s="65"/>
      <c r="F108" s="65"/>
      <c r="G108" s="65"/>
      <c r="H108" s="65"/>
    </row>
    <row r="109" spans="1:8" ht="13.5" customHeight="1">
      <c r="A109" s="65"/>
      <c r="B109" s="65"/>
      <c r="C109" s="65"/>
      <c r="D109" s="65"/>
      <c r="E109" s="65"/>
      <c r="F109" s="65"/>
      <c r="G109" s="65"/>
      <c r="H109" s="65"/>
    </row>
    <row r="110" spans="1:8" ht="13.5" customHeight="1">
      <c r="A110" s="65"/>
      <c r="B110" s="65"/>
      <c r="C110" s="65"/>
      <c r="D110" s="65"/>
      <c r="E110" s="65"/>
      <c r="F110" s="65"/>
      <c r="G110" s="65"/>
      <c r="H110" s="65"/>
    </row>
    <row r="111" spans="1:8" ht="13.5" customHeight="1">
      <c r="A111" s="65"/>
      <c r="B111" s="65"/>
      <c r="C111" s="65"/>
      <c r="D111" s="65"/>
      <c r="E111" s="65"/>
      <c r="F111" s="65"/>
      <c r="G111" s="65"/>
      <c r="H111" s="65"/>
    </row>
    <row r="112" spans="1:8" ht="13.5" customHeight="1">
      <c r="A112" s="65"/>
      <c r="B112" s="65"/>
      <c r="C112" s="65"/>
      <c r="D112" s="65"/>
      <c r="E112" s="65"/>
      <c r="F112" s="65"/>
      <c r="G112" s="65"/>
      <c r="H112" s="65"/>
    </row>
    <row r="113" spans="1:8" ht="13.5" customHeight="1">
      <c r="A113" s="65"/>
      <c r="B113" s="65"/>
      <c r="C113" s="65"/>
      <c r="D113" s="65"/>
      <c r="E113" s="65"/>
      <c r="F113" s="65"/>
      <c r="G113" s="65"/>
      <c r="H113" s="65"/>
    </row>
    <row r="114" spans="1:8" ht="13.5" customHeight="1">
      <c r="A114" s="65"/>
      <c r="B114" s="65"/>
      <c r="C114" s="65"/>
      <c r="D114" s="65"/>
      <c r="E114" s="65"/>
      <c r="F114" s="65"/>
      <c r="G114" s="65"/>
      <c r="H114" s="65"/>
    </row>
    <row r="115" spans="1:8" ht="13.5" customHeight="1">
      <c r="A115" s="65"/>
      <c r="B115" s="65"/>
      <c r="C115" s="65"/>
      <c r="D115" s="65"/>
      <c r="E115" s="65"/>
      <c r="F115" s="65"/>
      <c r="G115" s="65"/>
      <c r="H115" s="65"/>
    </row>
    <row r="116" spans="1:8" ht="13.5" customHeight="1">
      <c r="A116" s="65"/>
      <c r="B116" s="65"/>
      <c r="C116" s="65"/>
      <c r="D116" s="65"/>
      <c r="E116" s="65"/>
      <c r="F116" s="65"/>
      <c r="G116" s="65"/>
      <c r="H116" s="65"/>
    </row>
    <row r="117" spans="1:8" ht="13.5" customHeight="1">
      <c r="A117" s="65"/>
      <c r="B117" s="65"/>
      <c r="C117" s="65"/>
      <c r="D117" s="65"/>
      <c r="E117" s="65"/>
      <c r="F117" s="65"/>
      <c r="G117" s="65"/>
      <c r="H117" s="65"/>
    </row>
    <row r="118" spans="1:8" ht="13.5" customHeight="1">
      <c r="A118" s="65"/>
      <c r="B118" s="65"/>
      <c r="C118" s="65"/>
      <c r="D118" s="65"/>
      <c r="E118" s="65"/>
      <c r="F118" s="65"/>
      <c r="G118" s="65"/>
      <c r="H118" s="65"/>
    </row>
    <row r="119" spans="1:8" ht="13.5" customHeight="1">
      <c r="A119" s="65"/>
      <c r="B119" s="65"/>
      <c r="C119" s="65"/>
      <c r="D119" s="65"/>
      <c r="E119" s="65"/>
      <c r="F119" s="65"/>
      <c r="G119" s="65"/>
      <c r="H119" s="65"/>
    </row>
    <row r="120" spans="1:8" ht="13.5" customHeight="1">
      <c r="A120" s="65"/>
      <c r="B120" s="65"/>
      <c r="C120" s="65"/>
      <c r="D120" s="65"/>
      <c r="E120" s="65"/>
      <c r="F120" s="65"/>
      <c r="G120" s="65"/>
      <c r="H120" s="65"/>
    </row>
    <row r="121" spans="1:8" ht="13.5" customHeight="1">
      <c r="A121" s="65"/>
      <c r="B121" s="65"/>
      <c r="C121" s="65"/>
      <c r="D121" s="65"/>
      <c r="E121" s="65"/>
      <c r="F121" s="65"/>
      <c r="G121" s="65"/>
      <c r="H121" s="65"/>
    </row>
    <row r="122" spans="1:8" ht="13.5" customHeight="1">
      <c r="A122" s="65"/>
      <c r="B122" s="65"/>
      <c r="C122" s="65"/>
      <c r="D122" s="65"/>
      <c r="E122" s="65"/>
      <c r="F122" s="65"/>
      <c r="G122" s="65"/>
      <c r="H122" s="65"/>
    </row>
    <row r="123" spans="1:8" ht="13.5" customHeight="1">
      <c r="A123" s="65"/>
      <c r="B123" s="65"/>
      <c r="C123" s="65"/>
      <c r="D123" s="65"/>
      <c r="E123" s="65"/>
      <c r="F123" s="65"/>
      <c r="G123" s="65"/>
      <c r="H123" s="65"/>
    </row>
    <row r="124" spans="1:8" ht="13.5" customHeight="1">
      <c r="A124" s="65"/>
      <c r="B124" s="65"/>
      <c r="C124" s="65"/>
      <c r="D124" s="65"/>
      <c r="E124" s="65"/>
      <c r="F124" s="65"/>
      <c r="G124" s="65"/>
      <c r="H124" s="65"/>
    </row>
    <row r="125" spans="1:8" ht="13.5" customHeight="1">
      <c r="A125" s="65"/>
      <c r="B125" s="65"/>
      <c r="C125" s="65"/>
      <c r="D125" s="65"/>
      <c r="E125" s="65"/>
      <c r="F125" s="65"/>
      <c r="G125" s="65"/>
      <c r="H125" s="65"/>
    </row>
    <row r="126" spans="1:8" ht="13.5" customHeight="1">
      <c r="A126" s="65"/>
      <c r="B126" s="65"/>
      <c r="C126" s="65"/>
      <c r="D126" s="65"/>
      <c r="E126" s="65"/>
      <c r="F126" s="65"/>
      <c r="G126" s="65"/>
      <c r="H126" s="65"/>
    </row>
    <row r="127" spans="1:8" ht="13.5" customHeight="1">
      <c r="A127" s="65"/>
      <c r="B127" s="65"/>
      <c r="C127" s="65"/>
      <c r="D127" s="65"/>
      <c r="E127" s="65"/>
      <c r="F127" s="65"/>
      <c r="G127" s="65"/>
      <c r="H127" s="65"/>
    </row>
    <row r="128" spans="1:8" ht="13.5" customHeight="1">
      <c r="A128" s="65"/>
      <c r="B128" s="65"/>
      <c r="C128" s="65"/>
      <c r="D128" s="65"/>
      <c r="E128" s="65"/>
      <c r="F128" s="65"/>
      <c r="G128" s="65"/>
      <c r="H128" s="65"/>
    </row>
    <row r="129" spans="1:13" ht="13.5" customHeight="1">
      <c r="A129" s="65"/>
      <c r="B129" s="65"/>
      <c r="C129" s="65"/>
      <c r="D129" s="65"/>
      <c r="E129" s="65"/>
      <c r="F129" s="65"/>
      <c r="G129" s="65"/>
      <c r="H129" s="65"/>
    </row>
    <row r="130" spans="1:13" ht="13.5" customHeight="1">
      <c r="A130" s="65"/>
      <c r="B130" s="65"/>
      <c r="C130" s="65"/>
      <c r="D130" s="65"/>
      <c r="E130" s="65"/>
      <c r="F130" s="65"/>
      <c r="G130" s="65"/>
      <c r="H130" s="65"/>
    </row>
    <row r="131" spans="1:13" ht="13.5" customHeight="1">
      <c r="A131" s="65"/>
      <c r="B131" s="65"/>
      <c r="C131" s="65"/>
      <c r="D131" s="65"/>
      <c r="E131" s="65"/>
      <c r="F131" s="65"/>
      <c r="G131" s="65"/>
      <c r="H131" s="65"/>
    </row>
    <row r="132" spans="1:13" ht="13.5" customHeight="1">
      <c r="A132" s="65"/>
      <c r="B132" s="65"/>
      <c r="C132" s="65"/>
      <c r="D132" s="65"/>
      <c r="E132" s="65"/>
      <c r="F132" s="65"/>
      <c r="G132" s="65"/>
      <c r="H132" s="65"/>
    </row>
    <row r="133" spans="1:13" ht="13.5" customHeight="1">
      <c r="A133" s="65"/>
      <c r="B133" s="65"/>
      <c r="C133" s="65"/>
      <c r="D133" s="65"/>
      <c r="E133" s="65"/>
      <c r="F133" s="65"/>
      <c r="G133" s="65"/>
      <c r="H133" s="65"/>
    </row>
    <row r="134" spans="1:13" ht="13.5" customHeight="1">
      <c r="A134" s="65"/>
      <c r="B134" s="65"/>
      <c r="C134" s="65"/>
      <c r="D134" s="65"/>
      <c r="E134" s="65"/>
      <c r="F134" s="65"/>
      <c r="G134" s="65"/>
      <c r="H134" s="65"/>
    </row>
    <row r="135" spans="1:13" ht="13.5" customHeight="1">
      <c r="A135" s="65"/>
      <c r="B135" s="65"/>
      <c r="C135" s="65"/>
      <c r="D135" s="65"/>
      <c r="E135" s="65"/>
      <c r="F135" s="65"/>
      <c r="G135" s="65"/>
      <c r="H135" s="65"/>
    </row>
    <row r="136" spans="1:13" ht="13.5" customHeight="1">
      <c r="A136" s="65"/>
      <c r="B136" s="65"/>
      <c r="C136" s="65"/>
      <c r="D136" s="65"/>
      <c r="E136" s="65"/>
      <c r="F136" s="65"/>
      <c r="G136" s="65"/>
      <c r="H136" s="65"/>
    </row>
    <row r="137" spans="1:13" s="65" customFormat="1" ht="13.5" customHeight="1">
      <c r="I137" s="35"/>
      <c r="J137" s="35"/>
      <c r="K137" s="35"/>
      <c r="L137" s="35"/>
      <c r="M137" s="35"/>
    </row>
    <row r="138" spans="1:13" s="65" customFormat="1" ht="13.5" customHeight="1">
      <c r="I138" s="35"/>
      <c r="J138" s="35"/>
      <c r="K138" s="35"/>
      <c r="L138" s="35"/>
      <c r="M138" s="35"/>
    </row>
    <row r="139" spans="1:13" s="65" customFormat="1" ht="13.5" customHeight="1">
      <c r="I139" s="35"/>
      <c r="J139" s="35"/>
      <c r="K139" s="35"/>
      <c r="L139" s="35"/>
      <c r="M139" s="35"/>
    </row>
    <row r="140" spans="1:13" s="65" customFormat="1" ht="13.5" customHeight="1">
      <c r="I140" s="35"/>
      <c r="J140" s="35"/>
      <c r="K140" s="35"/>
      <c r="L140" s="35"/>
      <c r="M140" s="35"/>
    </row>
    <row r="141" spans="1:13" s="65" customFormat="1" ht="13.5" customHeight="1">
      <c r="I141" s="35"/>
      <c r="J141" s="35"/>
      <c r="K141" s="35"/>
      <c r="L141" s="35"/>
      <c r="M141" s="35"/>
    </row>
    <row r="142" spans="1:13" s="65" customFormat="1" ht="13.5" customHeight="1">
      <c r="I142" s="35"/>
      <c r="J142" s="35"/>
      <c r="K142" s="35"/>
      <c r="L142" s="35"/>
      <c r="M142" s="35"/>
    </row>
    <row r="143" spans="1:13" s="65" customFormat="1" ht="13.5" customHeight="1">
      <c r="I143" s="35"/>
      <c r="J143" s="35"/>
      <c r="K143" s="35"/>
      <c r="L143" s="35"/>
      <c r="M143" s="35"/>
    </row>
    <row r="144" spans="1:13" s="65" customFormat="1" ht="13.5" customHeight="1">
      <c r="I144" s="35"/>
      <c r="J144" s="35"/>
      <c r="K144" s="35"/>
      <c r="L144" s="35"/>
      <c r="M144" s="35"/>
    </row>
    <row r="145" spans="9:13" s="65" customFormat="1" ht="13.5" customHeight="1">
      <c r="I145" s="35"/>
      <c r="J145" s="35"/>
      <c r="K145" s="35"/>
      <c r="L145" s="35"/>
      <c r="M145" s="35"/>
    </row>
    <row r="146" spans="9:13" s="65" customFormat="1" ht="13.5" customHeight="1">
      <c r="I146" s="35"/>
      <c r="J146" s="35"/>
      <c r="K146" s="35"/>
      <c r="L146" s="35"/>
      <c r="M146" s="35"/>
    </row>
    <row r="147" spans="9:13" s="65" customFormat="1" ht="13.5" customHeight="1">
      <c r="I147" s="35"/>
      <c r="J147" s="35"/>
      <c r="K147" s="35"/>
      <c r="L147" s="35"/>
      <c r="M147" s="35"/>
    </row>
    <row r="148" spans="9:13" s="65" customFormat="1" ht="13.5" customHeight="1">
      <c r="I148" s="35"/>
      <c r="J148" s="35"/>
      <c r="K148" s="35"/>
      <c r="L148" s="35"/>
      <c r="M148" s="35"/>
    </row>
    <row r="149" spans="9:13" s="65" customFormat="1" ht="13.5" customHeight="1">
      <c r="I149" s="35"/>
      <c r="J149" s="35"/>
      <c r="K149" s="35"/>
      <c r="L149" s="35"/>
      <c r="M149" s="35"/>
    </row>
    <row r="150" spans="9:13" s="65" customFormat="1" ht="13.5" customHeight="1">
      <c r="I150" s="35"/>
      <c r="J150" s="35"/>
      <c r="K150" s="35"/>
      <c r="L150" s="35"/>
      <c r="M150" s="35"/>
    </row>
    <row r="151" spans="9:13" s="65" customFormat="1" ht="13.5" customHeight="1">
      <c r="I151" s="35"/>
      <c r="J151" s="35"/>
      <c r="K151" s="35"/>
      <c r="L151" s="35"/>
      <c r="M151" s="35"/>
    </row>
    <row r="152" spans="9:13" s="65" customFormat="1" ht="13.5" customHeight="1">
      <c r="I152" s="35"/>
      <c r="J152" s="35"/>
      <c r="K152" s="35"/>
      <c r="L152" s="35"/>
      <c r="M152" s="35"/>
    </row>
    <row r="153" spans="9:13" s="65" customFormat="1" ht="13.5" customHeight="1">
      <c r="I153" s="35"/>
      <c r="J153" s="35"/>
      <c r="K153" s="35"/>
      <c r="L153" s="35"/>
      <c r="M153" s="35"/>
    </row>
    <row r="154" spans="9:13" s="65" customFormat="1" ht="13.5" customHeight="1">
      <c r="I154" s="35"/>
      <c r="J154" s="35"/>
      <c r="K154" s="35"/>
      <c r="L154" s="35"/>
      <c r="M154" s="35"/>
    </row>
    <row r="155" spans="9:13" s="65" customFormat="1" ht="13.5" customHeight="1">
      <c r="I155" s="35"/>
      <c r="J155" s="35"/>
      <c r="K155" s="35"/>
      <c r="L155" s="35"/>
      <c r="M155" s="35"/>
    </row>
    <row r="156" spans="9:13" s="65" customFormat="1" ht="13.5" customHeight="1">
      <c r="I156" s="35"/>
      <c r="J156" s="35"/>
      <c r="K156" s="35"/>
      <c r="L156" s="35"/>
      <c r="M156" s="35"/>
    </row>
    <row r="157" spans="9:13" s="65" customFormat="1" ht="13.5" customHeight="1">
      <c r="I157" s="35"/>
      <c r="J157" s="35"/>
      <c r="K157" s="35"/>
      <c r="L157" s="35"/>
      <c r="M157" s="35"/>
    </row>
    <row r="158" spans="9:13" s="65" customFormat="1" ht="13.5" customHeight="1">
      <c r="I158" s="35"/>
      <c r="J158" s="35"/>
      <c r="K158" s="35"/>
      <c r="L158" s="35"/>
      <c r="M158" s="35"/>
    </row>
    <row r="159" spans="9:13" s="65" customFormat="1" ht="13.5" customHeight="1">
      <c r="I159" s="35"/>
      <c r="J159" s="35"/>
      <c r="K159" s="35"/>
      <c r="L159" s="35"/>
      <c r="M159" s="35"/>
    </row>
    <row r="160" spans="9:13" s="65" customFormat="1" ht="13.5" customHeight="1">
      <c r="I160" s="35"/>
      <c r="J160" s="35"/>
      <c r="K160" s="35"/>
      <c r="L160" s="35"/>
      <c r="M160" s="35"/>
    </row>
    <row r="161" spans="9:13" s="65" customFormat="1" ht="13.5" customHeight="1">
      <c r="I161" s="35"/>
      <c r="J161" s="35"/>
      <c r="K161" s="35"/>
      <c r="L161" s="35"/>
      <c r="M161" s="35"/>
    </row>
    <row r="162" spans="9:13" s="65" customFormat="1" ht="13.5" customHeight="1">
      <c r="I162" s="35"/>
      <c r="J162" s="35"/>
      <c r="K162" s="35"/>
      <c r="L162" s="35"/>
      <c r="M162" s="35"/>
    </row>
    <row r="163" spans="9:13" s="65" customFormat="1" ht="13.5" customHeight="1">
      <c r="I163" s="35"/>
      <c r="J163" s="35"/>
      <c r="K163" s="35"/>
      <c r="L163" s="35"/>
      <c r="M163" s="35"/>
    </row>
    <row r="164" spans="9:13" s="65" customFormat="1" ht="13.5" customHeight="1">
      <c r="I164" s="35"/>
      <c r="J164" s="35"/>
      <c r="K164" s="35"/>
      <c r="L164" s="35"/>
      <c r="M164" s="35"/>
    </row>
    <row r="165" spans="9:13" s="65" customFormat="1" ht="13.5" customHeight="1">
      <c r="I165" s="35"/>
      <c r="J165" s="35"/>
      <c r="K165" s="35"/>
      <c r="L165" s="35"/>
      <c r="M165" s="35"/>
    </row>
    <row r="166" spans="9:13" s="65" customFormat="1" ht="13.5" customHeight="1">
      <c r="I166" s="35"/>
      <c r="J166" s="35"/>
      <c r="K166" s="35"/>
      <c r="L166" s="35"/>
      <c r="M166" s="35"/>
    </row>
    <row r="167" spans="9:13" s="65" customFormat="1" ht="13.5" customHeight="1">
      <c r="I167" s="35"/>
      <c r="J167" s="35"/>
      <c r="K167" s="35"/>
      <c r="L167" s="35"/>
      <c r="M167" s="35"/>
    </row>
    <row r="168" spans="9:13" s="65" customFormat="1" ht="13.5" customHeight="1">
      <c r="I168" s="35"/>
      <c r="J168" s="35"/>
      <c r="K168" s="35"/>
      <c r="L168" s="35"/>
      <c r="M168" s="35"/>
    </row>
    <row r="169" spans="9:13" s="65" customFormat="1" ht="13.5" customHeight="1">
      <c r="I169" s="35"/>
      <c r="J169" s="35"/>
      <c r="K169" s="35"/>
      <c r="L169" s="35"/>
      <c r="M169" s="35"/>
    </row>
    <row r="170" spans="9:13" s="65" customFormat="1" ht="13.5" customHeight="1">
      <c r="I170" s="35"/>
      <c r="J170" s="35"/>
      <c r="K170" s="35"/>
      <c r="L170" s="35"/>
      <c r="M170" s="35"/>
    </row>
    <row r="171" spans="9:13" s="65" customFormat="1" ht="13.5" customHeight="1">
      <c r="I171" s="35"/>
      <c r="J171" s="35"/>
      <c r="K171" s="35"/>
      <c r="L171" s="35"/>
      <c r="M171" s="35"/>
    </row>
    <row r="172" spans="9:13" s="65" customFormat="1" ht="13.5" customHeight="1">
      <c r="I172" s="35"/>
      <c r="J172" s="35"/>
      <c r="K172" s="35"/>
      <c r="L172" s="35"/>
      <c r="M172" s="35"/>
    </row>
    <row r="173" spans="9:13" s="65" customFormat="1" ht="13.5" customHeight="1">
      <c r="I173" s="35"/>
      <c r="J173" s="35"/>
      <c r="K173" s="35"/>
      <c r="L173" s="35"/>
      <c r="M173" s="35"/>
    </row>
    <row r="174" spans="9:13" s="65" customFormat="1" ht="13.5" customHeight="1">
      <c r="I174" s="35"/>
      <c r="J174" s="35"/>
      <c r="K174" s="35"/>
      <c r="L174" s="35"/>
      <c r="M174" s="35"/>
    </row>
    <row r="175" spans="9:13" s="65" customFormat="1" ht="13.5" customHeight="1">
      <c r="I175" s="35"/>
      <c r="J175" s="35"/>
      <c r="K175" s="35"/>
      <c r="L175" s="35"/>
      <c r="M175" s="35"/>
    </row>
    <row r="176" spans="9:13" s="65" customFormat="1" ht="13.5" customHeight="1">
      <c r="I176" s="35"/>
      <c r="J176" s="35"/>
      <c r="K176" s="35"/>
      <c r="L176" s="35"/>
      <c r="M176" s="35"/>
    </row>
    <row r="177" spans="9:13" s="65" customFormat="1" ht="13.5" customHeight="1">
      <c r="I177" s="35"/>
      <c r="J177" s="35"/>
      <c r="K177" s="35"/>
      <c r="L177" s="35"/>
      <c r="M177" s="35"/>
    </row>
  </sheetData>
  <customSheetViews>
    <customSheetView guid="{A341D8C9-5CC0-4C53-B3E4-E55891765B05}" scale="70" showPageBreaks="1" showGridLines="0" printArea="1" hiddenRows="1" hiddenColumns="1" view="pageBreakPreview">
      <pane xSplit="2" ySplit="5" topLeftCell="C6" activePane="bottomRight" state="frozen"/>
      <selection pane="bottomRight" activeCell="B38" sqref="B38"/>
      <rowBreaks count="2" manualBreakCount="2">
        <brk id="51" max="16383" man="1"/>
        <brk id="71" max="7" man="1"/>
      </rowBreaks>
      <colBreaks count="1" manualBreakCount="1">
        <brk id="29" max="132" man="1"/>
      </colBreaks>
      <pageMargins left="0.28999999999999998" right="0.31" top="0.4" bottom="0.33" header="0.5" footer="0.38"/>
      <pageSetup paperSize="9" scale="52" orientation="landscape" verticalDpi="0" r:id="rId1"/>
      <headerFooter alignWithMargins="0"/>
    </customSheetView>
  </customSheetViews>
  <phoneticPr fontId="3" type="noConversion"/>
  <pageMargins left="0.27559055118110237" right="0.31496062992125984" top="0.39370078740157483" bottom="0.31496062992125984" header="0.51181102362204722" footer="0.39370078740157483"/>
  <pageSetup paperSize="9" scale="55" orientation="landscape" verticalDpi="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4"/>
    <pageSetUpPr fitToPage="1"/>
  </sheetPr>
  <dimension ref="A1:P67"/>
  <sheetViews>
    <sheetView showGridLines="0" view="pageBreakPreview" zoomScale="70" zoomScaleNormal="100" zoomScaleSheetLayoutView="70" workbookViewId="0">
      <pane xSplit="3" ySplit="6" topLeftCell="G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2578125" defaultRowHeight="12.75"/>
  <cols>
    <col min="1" max="1" width="2.28515625" style="60" customWidth="1"/>
    <col min="2" max="3" width="73.42578125" style="60" customWidth="1"/>
    <col min="4" max="4" width="15.28515625" style="60" bestFit="1" customWidth="1"/>
    <col min="5" max="5" width="13.85546875" style="60" bestFit="1" customWidth="1"/>
    <col min="6" max="6" width="19.5703125" style="60" bestFit="1" customWidth="1"/>
    <col min="7" max="7" width="13.5703125" style="60" bestFit="1" customWidth="1"/>
    <col min="8" max="8" width="16" style="60" bestFit="1" customWidth="1"/>
    <col min="9" max="9" width="17.42578125" style="60" bestFit="1" customWidth="1"/>
    <col min="10" max="10" width="22" style="60" bestFit="1" customWidth="1"/>
    <col min="11" max="11" width="13.5703125" style="60" customWidth="1"/>
    <col min="12" max="12" width="2.5703125" style="60" customWidth="1"/>
    <col min="13" max="16" width="11.42578125" style="65"/>
    <col min="17" max="16384" width="11.42578125" style="60"/>
  </cols>
  <sheetData>
    <row r="1" spans="1:16">
      <c r="A1" s="199"/>
      <c r="B1" s="199"/>
      <c r="C1" s="253"/>
      <c r="D1" s="192"/>
      <c r="E1" s="192"/>
      <c r="F1" s="192"/>
      <c r="G1" s="192"/>
      <c r="H1" s="192"/>
      <c r="I1" s="192"/>
      <c r="J1" s="192"/>
      <c r="K1" s="192"/>
      <c r="L1" s="192"/>
    </row>
    <row r="2" spans="1:16" ht="15.75">
      <c r="A2" s="200"/>
      <c r="B2" s="201" t="s">
        <v>373</v>
      </c>
      <c r="C2" s="255" t="s">
        <v>196</v>
      </c>
      <c r="D2" s="192"/>
      <c r="E2" s="192"/>
      <c r="F2" s="192"/>
      <c r="G2" s="192"/>
      <c r="H2" s="192"/>
      <c r="I2" s="192"/>
      <c r="J2" s="192"/>
      <c r="K2" s="192"/>
      <c r="L2" s="192"/>
    </row>
    <row r="3" spans="1:16" ht="39">
      <c r="A3" s="200"/>
      <c r="B3" s="200"/>
      <c r="C3" s="347"/>
      <c r="D3" s="346" t="s">
        <v>348</v>
      </c>
      <c r="E3" s="346" t="s">
        <v>507</v>
      </c>
      <c r="F3" s="346" t="s">
        <v>349</v>
      </c>
      <c r="G3" s="346" t="s">
        <v>370</v>
      </c>
      <c r="H3" s="346" t="s">
        <v>371</v>
      </c>
      <c r="I3" s="346" t="s">
        <v>509</v>
      </c>
      <c r="J3" s="346" t="s">
        <v>372</v>
      </c>
      <c r="K3" s="346" t="s">
        <v>351</v>
      </c>
      <c r="L3" s="192"/>
    </row>
    <row r="4" spans="1:16" ht="3" customHeight="1">
      <c r="A4" s="267"/>
      <c r="B4" s="267"/>
      <c r="C4" s="253"/>
      <c r="D4" s="253"/>
      <c r="E4" s="253"/>
      <c r="F4" s="349"/>
      <c r="G4" s="349"/>
      <c r="H4" s="349"/>
      <c r="I4" s="349"/>
      <c r="J4" s="349"/>
      <c r="K4" s="253"/>
      <c r="L4" s="192"/>
    </row>
    <row r="5" spans="1:16" ht="38.25">
      <c r="A5" s="260"/>
      <c r="B5" s="260" t="s">
        <v>374</v>
      </c>
      <c r="C5" s="348" t="s">
        <v>128</v>
      </c>
      <c r="D5" s="347" t="s">
        <v>203</v>
      </c>
      <c r="E5" s="347" t="s">
        <v>508</v>
      </c>
      <c r="F5" s="347" t="s">
        <v>105</v>
      </c>
      <c r="G5" s="347" t="s">
        <v>211</v>
      </c>
      <c r="H5" s="347" t="s">
        <v>488</v>
      </c>
      <c r="I5" s="347" t="s">
        <v>510</v>
      </c>
      <c r="J5" s="347" t="s">
        <v>212</v>
      </c>
      <c r="K5" s="347" t="s">
        <v>9</v>
      </c>
      <c r="L5" s="192"/>
      <c r="P5" s="60"/>
    </row>
    <row r="6" spans="1:16">
      <c r="A6" s="148"/>
      <c r="B6" s="148"/>
      <c r="C6" s="255"/>
      <c r="D6" s="195"/>
      <c r="E6" s="195"/>
      <c r="F6" s="195"/>
      <c r="G6" s="195"/>
      <c r="H6" s="195"/>
      <c r="I6" s="195"/>
      <c r="J6" s="195"/>
      <c r="K6" s="195"/>
      <c r="L6" s="192"/>
      <c r="P6" s="60"/>
    </row>
    <row r="7" spans="1:16" s="62" customFormat="1" ht="14.1" customHeight="1">
      <c r="A7" s="148"/>
      <c r="B7" s="190" t="s">
        <v>512</v>
      </c>
      <c r="C7" s="277" t="s">
        <v>511</v>
      </c>
      <c r="D7" s="281">
        <v>1000</v>
      </c>
      <c r="E7" s="281">
        <v>-5.3966E-2</v>
      </c>
      <c r="F7" s="281">
        <v>1430</v>
      </c>
      <c r="G7" s="281">
        <v>-134.79000000000002</v>
      </c>
      <c r="H7" s="281">
        <v>-2123.9780000000001</v>
      </c>
      <c r="I7" s="281">
        <v>7.4889999999999999</v>
      </c>
      <c r="J7" s="281">
        <v>22959.144966000003</v>
      </c>
      <c r="K7" s="281">
        <v>23137.805</v>
      </c>
      <c r="L7" s="194"/>
      <c r="M7" s="61"/>
      <c r="N7" s="61"/>
      <c r="O7" s="61"/>
    </row>
    <row r="8" spans="1:16" ht="14.1" customHeight="1">
      <c r="A8" s="148"/>
      <c r="B8" s="148"/>
      <c r="C8" s="223"/>
      <c r="D8" s="168"/>
      <c r="E8" s="168"/>
      <c r="F8" s="168"/>
      <c r="G8" s="168"/>
      <c r="H8" s="168"/>
      <c r="I8" s="168"/>
      <c r="J8" s="168"/>
      <c r="K8" s="168"/>
      <c r="L8" s="279"/>
    </row>
    <row r="9" spans="1:16" ht="13.5" hidden="1" customHeight="1">
      <c r="A9" s="148"/>
      <c r="B9" s="148"/>
      <c r="C9" s="223"/>
      <c r="D9" s="168"/>
      <c r="E9" s="168"/>
      <c r="F9" s="168"/>
      <c r="G9" s="168"/>
      <c r="H9" s="168"/>
      <c r="I9" s="168"/>
      <c r="J9" s="168"/>
      <c r="K9" s="279"/>
      <c r="L9" s="192"/>
      <c r="P9" s="60"/>
    </row>
    <row r="10" spans="1:16" ht="13.5" hidden="1" customHeight="1">
      <c r="A10" s="148"/>
      <c r="B10" s="148"/>
      <c r="C10" s="223"/>
      <c r="D10" s="168"/>
      <c r="E10" s="168"/>
      <c r="F10" s="168"/>
      <c r="G10" s="168"/>
      <c r="H10" s="168"/>
      <c r="I10" s="168"/>
      <c r="J10" s="168"/>
      <c r="K10" s="279"/>
      <c r="L10" s="192"/>
      <c r="P10" s="60"/>
    </row>
    <row r="11" spans="1:16" ht="14.1" customHeight="1">
      <c r="A11" s="148"/>
      <c r="B11" s="148"/>
      <c r="C11" s="223"/>
      <c r="D11" s="168"/>
      <c r="E11" s="168"/>
      <c r="F11" s="168"/>
      <c r="G11" s="168"/>
      <c r="H11" s="168"/>
      <c r="I11" s="168"/>
      <c r="J11" s="168"/>
      <c r="K11" s="279"/>
      <c r="L11" s="192"/>
      <c r="P11" s="60"/>
    </row>
    <row r="12" spans="1:16" ht="14.1" customHeight="1">
      <c r="A12" s="148"/>
      <c r="B12" s="269" t="s">
        <v>568</v>
      </c>
      <c r="C12" s="274" t="s">
        <v>568</v>
      </c>
      <c r="D12" s="280"/>
      <c r="E12" s="280"/>
      <c r="F12" s="280"/>
      <c r="G12" s="280"/>
      <c r="H12" s="280"/>
      <c r="I12" s="280"/>
      <c r="J12" s="280"/>
      <c r="K12" s="168"/>
      <c r="L12" s="192"/>
      <c r="P12" s="60"/>
    </row>
    <row r="13" spans="1:16" ht="14.1" customHeight="1">
      <c r="A13" s="148"/>
      <c r="B13" s="103" t="s">
        <v>375</v>
      </c>
      <c r="C13" s="225" t="s">
        <v>158</v>
      </c>
      <c r="D13" s="131"/>
      <c r="E13" s="131"/>
      <c r="F13" s="131"/>
      <c r="G13" s="131"/>
      <c r="H13" s="131"/>
      <c r="I13" s="131"/>
      <c r="J13" s="131">
        <v>2747.887643</v>
      </c>
      <c r="K13" s="131">
        <v>2747.887643</v>
      </c>
      <c r="L13" s="192"/>
      <c r="P13" s="60"/>
    </row>
    <row r="14" spans="1:16" ht="6.75" customHeight="1">
      <c r="A14" s="148"/>
      <c r="B14" s="269"/>
      <c r="C14" s="274"/>
      <c r="D14" s="168"/>
      <c r="E14" s="168"/>
      <c r="F14" s="168"/>
      <c r="G14" s="168"/>
      <c r="H14" s="168"/>
      <c r="I14" s="168"/>
      <c r="J14" s="168"/>
      <c r="K14" s="168"/>
      <c r="L14" s="192"/>
      <c r="P14" s="60"/>
    </row>
    <row r="15" spans="1:16" ht="14.1" customHeight="1">
      <c r="A15" s="148"/>
      <c r="B15" s="201" t="s">
        <v>376</v>
      </c>
      <c r="C15" s="255" t="s">
        <v>189</v>
      </c>
      <c r="D15" s="168"/>
      <c r="E15" s="168"/>
      <c r="F15" s="168"/>
      <c r="G15" s="168"/>
      <c r="H15" s="168"/>
      <c r="I15" s="168"/>
      <c r="J15" s="168"/>
      <c r="K15" s="168"/>
      <c r="L15" s="192"/>
      <c r="P15" s="60"/>
    </row>
    <row r="16" spans="1:16" ht="14.1" customHeight="1">
      <c r="A16" s="148"/>
      <c r="B16" s="103" t="s">
        <v>370</v>
      </c>
      <c r="C16" s="225" t="s">
        <v>81</v>
      </c>
      <c r="D16" s="131"/>
      <c r="E16" s="131"/>
      <c r="F16" s="131"/>
      <c r="G16" s="408">
        <v>-6.958526</v>
      </c>
      <c r="H16" s="408">
        <v>1.0199999999999998</v>
      </c>
      <c r="I16" s="408"/>
      <c r="J16" s="408"/>
      <c r="K16" s="408">
        <v>-5.9385260000000004</v>
      </c>
      <c r="L16" s="192"/>
      <c r="P16" s="60"/>
    </row>
    <row r="17" spans="1:16" ht="14.1" customHeight="1">
      <c r="A17" s="148"/>
      <c r="B17" s="103" t="s">
        <v>377</v>
      </c>
      <c r="C17" s="225" t="s">
        <v>192</v>
      </c>
      <c r="D17" s="131"/>
      <c r="E17" s="131"/>
      <c r="F17" s="131"/>
      <c r="G17" s="131"/>
      <c r="H17" s="131"/>
      <c r="I17" s="131"/>
      <c r="J17" s="408">
        <v>-48.219261000000003</v>
      </c>
      <c r="K17" s="408">
        <v>-48.219261000000003</v>
      </c>
      <c r="L17" s="192"/>
      <c r="P17" s="60"/>
    </row>
    <row r="18" spans="1:16" ht="14.1" customHeight="1">
      <c r="A18" s="148"/>
      <c r="B18" s="100" t="s">
        <v>378</v>
      </c>
      <c r="C18" s="227" t="s">
        <v>141</v>
      </c>
      <c r="D18" s="131"/>
      <c r="E18" s="131"/>
      <c r="F18" s="131"/>
      <c r="G18" s="91"/>
      <c r="H18" s="408">
        <v>-339.83</v>
      </c>
      <c r="I18" s="408"/>
      <c r="J18" s="408"/>
      <c r="K18" s="408">
        <v>-339.83</v>
      </c>
      <c r="L18" s="192"/>
      <c r="P18" s="60"/>
    </row>
    <row r="19" spans="1:16" ht="14.1" customHeight="1">
      <c r="A19" s="148"/>
      <c r="B19" s="103" t="s">
        <v>379</v>
      </c>
      <c r="C19" s="225" t="s">
        <v>191</v>
      </c>
      <c r="D19" s="131"/>
      <c r="E19" s="131"/>
      <c r="F19" s="131"/>
      <c r="G19" s="131"/>
      <c r="H19" s="131"/>
      <c r="I19" s="131"/>
      <c r="J19" s="408">
        <v>89.757999999999996</v>
      </c>
      <c r="K19" s="408">
        <v>89.757999999999996</v>
      </c>
      <c r="L19" s="192"/>
      <c r="P19" s="60"/>
    </row>
    <row r="20" spans="1:16" ht="14.1" customHeight="1">
      <c r="A20" s="148"/>
      <c r="B20" s="278" t="s">
        <v>380</v>
      </c>
      <c r="C20" s="277" t="s">
        <v>190</v>
      </c>
      <c r="D20" s="27"/>
      <c r="E20" s="380"/>
      <c r="F20" s="27"/>
      <c r="G20" s="69">
        <v>-6.958526</v>
      </c>
      <c r="H20" s="69">
        <v>-338.81</v>
      </c>
      <c r="I20" s="69">
        <v>0</v>
      </c>
      <c r="J20" s="69">
        <v>41.538738999999993</v>
      </c>
      <c r="K20" s="69">
        <v>-304.22978699999999</v>
      </c>
      <c r="L20" s="192"/>
      <c r="P20" s="60"/>
    </row>
    <row r="21" spans="1:16" ht="14.1" customHeight="1">
      <c r="A21" s="148"/>
      <c r="B21" s="103"/>
      <c r="C21" s="225"/>
      <c r="D21" s="280"/>
      <c r="E21" s="280"/>
      <c r="F21" s="280"/>
      <c r="G21" s="280"/>
      <c r="H21" s="280"/>
      <c r="I21" s="280"/>
      <c r="J21" s="280"/>
      <c r="K21" s="280"/>
      <c r="L21" s="192"/>
      <c r="P21" s="60"/>
    </row>
    <row r="22" spans="1:16" s="62" customFormat="1" ht="14.1" customHeight="1">
      <c r="A22" s="148"/>
      <c r="B22" s="190" t="s">
        <v>381</v>
      </c>
      <c r="C22" s="190" t="s">
        <v>31</v>
      </c>
      <c r="D22" s="27"/>
      <c r="E22" s="380"/>
      <c r="F22" s="27"/>
      <c r="G22" s="27">
        <v>-6.958526</v>
      </c>
      <c r="H22" s="27">
        <v>-338.81</v>
      </c>
      <c r="I22" s="27">
        <v>0</v>
      </c>
      <c r="J22" s="69">
        <v>2789.4263820000001</v>
      </c>
      <c r="K22" s="69">
        <v>2443.6578559999998</v>
      </c>
      <c r="L22" s="194"/>
      <c r="M22" s="61"/>
      <c r="N22" s="61"/>
      <c r="O22" s="61"/>
    </row>
    <row r="23" spans="1:16" s="81" customFormat="1" ht="14.1" customHeight="1">
      <c r="A23" s="148"/>
      <c r="B23" s="148"/>
      <c r="C23" s="223"/>
      <c r="D23" s="280"/>
      <c r="E23" s="280"/>
      <c r="F23" s="280"/>
      <c r="G23" s="280"/>
      <c r="H23" s="280"/>
      <c r="I23" s="280"/>
      <c r="J23" s="280"/>
      <c r="K23" s="280"/>
      <c r="L23" s="195"/>
      <c r="M23" s="379"/>
      <c r="N23" s="379"/>
      <c r="O23" s="379"/>
    </row>
    <row r="24" spans="1:16" ht="14.1" customHeight="1">
      <c r="A24" s="148"/>
      <c r="B24" s="103" t="s">
        <v>507</v>
      </c>
      <c r="C24" s="225" t="s">
        <v>508</v>
      </c>
      <c r="D24" s="131"/>
      <c r="E24" s="131">
        <v>-6.7544000000000007E-2</v>
      </c>
      <c r="F24" s="409"/>
      <c r="G24" s="409"/>
      <c r="H24" s="409"/>
      <c r="I24" s="409"/>
      <c r="J24" s="131">
        <v>-3.9264560000000004</v>
      </c>
      <c r="K24" s="131">
        <v>-3.9940000000000002</v>
      </c>
      <c r="L24" s="192"/>
      <c r="P24" s="60"/>
    </row>
    <row r="25" spans="1:16" ht="14.1" customHeight="1">
      <c r="A25" s="148"/>
      <c r="B25" s="103" t="s">
        <v>516</v>
      </c>
      <c r="C25" s="225" t="s">
        <v>54</v>
      </c>
      <c r="D25" s="131"/>
      <c r="E25" s="131"/>
      <c r="F25" s="131"/>
      <c r="G25" s="131"/>
      <c r="H25" s="131"/>
      <c r="I25" s="131"/>
      <c r="J25" s="131">
        <v>-2349.875</v>
      </c>
      <c r="K25" s="131">
        <v>-2349.8649999999998</v>
      </c>
      <c r="L25" s="192"/>
      <c r="P25" s="60"/>
    </row>
    <row r="26" spans="1:16" ht="14.1" customHeight="1">
      <c r="A26" s="148"/>
      <c r="B26" s="103" t="s">
        <v>632</v>
      </c>
      <c r="C26" s="225" t="s">
        <v>594</v>
      </c>
      <c r="D26" s="131"/>
      <c r="E26" s="131"/>
      <c r="F26" s="131"/>
      <c r="G26" s="131"/>
      <c r="H26" s="131">
        <v>-13.288</v>
      </c>
      <c r="I26" s="131"/>
      <c r="J26" s="131">
        <v>13.288</v>
      </c>
      <c r="K26" s="131"/>
      <c r="L26" s="192"/>
      <c r="P26" s="60"/>
    </row>
    <row r="27" spans="1:16" ht="14.1" customHeight="1">
      <c r="A27" s="148"/>
      <c r="B27" s="103" t="s">
        <v>517</v>
      </c>
      <c r="C27" s="225" t="s">
        <v>515</v>
      </c>
      <c r="D27" s="131"/>
      <c r="E27" s="131"/>
      <c r="F27" s="131"/>
      <c r="G27" s="131"/>
      <c r="H27" s="131"/>
      <c r="I27" s="131">
        <v>0.95</v>
      </c>
      <c r="J27" s="131"/>
      <c r="K27" s="131">
        <v>0.95</v>
      </c>
      <c r="L27" s="192"/>
      <c r="P27" s="60"/>
    </row>
    <row r="28" spans="1:16" ht="14.1" hidden="1" customHeight="1">
      <c r="A28" s="148"/>
      <c r="B28" s="103" t="s">
        <v>518</v>
      </c>
      <c r="C28" s="225" t="s">
        <v>603</v>
      </c>
      <c r="D28" s="131"/>
      <c r="E28" s="131"/>
      <c r="F28" s="131"/>
      <c r="G28" s="131"/>
      <c r="H28" s="131"/>
      <c r="I28" s="131"/>
      <c r="J28" s="131">
        <v>0</v>
      </c>
      <c r="K28" s="131">
        <v>0</v>
      </c>
      <c r="L28" s="192"/>
      <c r="P28" s="60"/>
    </row>
    <row r="29" spans="1:16" s="62" customFormat="1" ht="13.5" customHeight="1">
      <c r="A29" s="148"/>
      <c r="B29" s="270"/>
      <c r="C29" s="275"/>
      <c r="D29" s="131"/>
      <c r="E29" s="131"/>
      <c r="F29" s="131"/>
      <c r="G29" s="131"/>
      <c r="H29" s="131"/>
      <c r="I29" s="131"/>
      <c r="J29" s="131"/>
      <c r="K29" s="131"/>
      <c r="L29" s="194"/>
      <c r="M29" s="61"/>
      <c r="N29" s="61"/>
      <c r="O29" s="61"/>
    </row>
    <row r="30" spans="1:16" s="62" customFormat="1" ht="14.1" customHeight="1">
      <c r="A30" s="148"/>
      <c r="B30" s="277" t="s">
        <v>592</v>
      </c>
      <c r="C30" s="277" t="s">
        <v>593</v>
      </c>
      <c r="D30" s="27">
        <v>1000</v>
      </c>
      <c r="E30" s="27">
        <v>-0.12151000000000001</v>
      </c>
      <c r="F30" s="27">
        <v>1430</v>
      </c>
      <c r="G30" s="27">
        <v>-141.74852600000003</v>
      </c>
      <c r="H30" s="27">
        <v>-2476.076</v>
      </c>
      <c r="I30" s="27">
        <v>8.4390000000000001</v>
      </c>
      <c r="J30" s="69">
        <v>23408.057892000004</v>
      </c>
      <c r="K30" s="69">
        <v>23228.553856000002</v>
      </c>
      <c r="L30" s="194"/>
      <c r="M30" s="61"/>
      <c r="N30" s="61"/>
      <c r="O30" s="61"/>
    </row>
    <row r="31" spans="1:16" ht="12.75" customHeight="1">
      <c r="A31" s="148"/>
      <c r="B31" s="148"/>
      <c r="C31" s="223"/>
      <c r="D31" s="168"/>
      <c r="E31" s="168"/>
      <c r="F31" s="168"/>
      <c r="G31" s="168"/>
      <c r="H31" s="168"/>
      <c r="I31" s="168"/>
      <c r="J31" s="168"/>
      <c r="K31" s="279"/>
      <c r="L31" s="192"/>
      <c r="P31" s="60"/>
    </row>
    <row r="32" spans="1:16" ht="12.75" customHeight="1">
      <c r="A32" s="271"/>
      <c r="B32" s="271" t="s">
        <v>662</v>
      </c>
      <c r="C32" s="276" t="s">
        <v>662</v>
      </c>
      <c r="D32" s="280"/>
      <c r="E32" s="280"/>
      <c r="F32" s="280"/>
      <c r="G32" s="280"/>
      <c r="H32" s="280"/>
      <c r="I32" s="280"/>
      <c r="J32" s="280"/>
      <c r="K32" s="168"/>
      <c r="L32" s="192"/>
      <c r="P32" s="60"/>
    </row>
    <row r="33" spans="1:16" ht="12.75" customHeight="1">
      <c r="A33" s="148"/>
      <c r="B33" s="103" t="s">
        <v>375</v>
      </c>
      <c r="C33" s="225" t="s">
        <v>158</v>
      </c>
      <c r="D33" s="131"/>
      <c r="E33" s="131"/>
      <c r="F33" s="131"/>
      <c r="G33" s="131"/>
      <c r="H33" s="131"/>
      <c r="I33" s="131"/>
      <c r="J33" s="131">
        <v>4280.0511640000004</v>
      </c>
      <c r="K33" s="131">
        <v>4280.0511640000004</v>
      </c>
      <c r="L33" s="192"/>
      <c r="P33" s="60"/>
    </row>
    <row r="34" spans="1:16" ht="12.75" customHeight="1">
      <c r="A34" s="148"/>
      <c r="B34" s="269"/>
      <c r="C34" s="274"/>
      <c r="D34" s="280"/>
      <c r="E34" s="280"/>
      <c r="F34" s="280"/>
      <c r="G34" s="280"/>
      <c r="H34" s="280"/>
      <c r="I34" s="280"/>
      <c r="J34" s="280"/>
      <c r="K34" s="280"/>
      <c r="L34" s="192"/>
      <c r="P34" s="60"/>
    </row>
    <row r="35" spans="1:16" ht="12.75" customHeight="1">
      <c r="A35" s="148"/>
      <c r="B35" s="201" t="s">
        <v>376</v>
      </c>
      <c r="C35" s="255" t="s">
        <v>189</v>
      </c>
      <c r="D35" s="280"/>
      <c r="E35" s="280"/>
      <c r="F35" s="280"/>
      <c r="G35" s="280"/>
      <c r="H35" s="280"/>
      <c r="I35" s="280"/>
      <c r="J35" s="280"/>
      <c r="K35" s="280"/>
      <c r="L35" s="192"/>
      <c r="P35" s="60"/>
    </row>
    <row r="36" spans="1:16" ht="12.75" customHeight="1">
      <c r="A36" s="148"/>
      <c r="B36" s="103" t="s">
        <v>370</v>
      </c>
      <c r="C36" s="225" t="s">
        <v>81</v>
      </c>
      <c r="D36" s="131"/>
      <c r="E36" s="131"/>
      <c r="F36" s="131"/>
      <c r="G36" s="131">
        <v>-26.388069000000002</v>
      </c>
      <c r="H36" s="131">
        <v>0.161</v>
      </c>
      <c r="I36" s="131"/>
      <c r="J36" s="131"/>
      <c r="K36" s="131">
        <v>-26.227069</v>
      </c>
      <c r="L36" s="192"/>
      <c r="P36" s="60"/>
    </row>
    <row r="37" spans="1:16" ht="12.75" customHeight="1">
      <c r="A37" s="148"/>
      <c r="B37" s="103" t="s">
        <v>377</v>
      </c>
      <c r="C37" s="225" t="s">
        <v>192</v>
      </c>
      <c r="D37" s="131"/>
      <c r="E37" s="131"/>
      <c r="F37" s="131"/>
      <c r="G37" s="131"/>
      <c r="H37" s="131"/>
      <c r="I37" s="131"/>
      <c r="J37" s="131">
        <v>-6.6656769999999996</v>
      </c>
      <c r="K37" s="131">
        <v>-6.6656769999999996</v>
      </c>
      <c r="L37" s="192"/>
      <c r="P37" s="60"/>
    </row>
    <row r="38" spans="1:16" ht="12.75" customHeight="1">
      <c r="A38" s="148"/>
      <c r="B38" s="103" t="s">
        <v>378</v>
      </c>
      <c r="C38" s="227" t="s">
        <v>141</v>
      </c>
      <c r="D38" s="131"/>
      <c r="E38" s="131"/>
      <c r="F38" s="131"/>
      <c r="G38" s="131"/>
      <c r="H38" s="131">
        <v>637.33777199999997</v>
      </c>
      <c r="I38" s="131"/>
      <c r="J38" s="131"/>
      <c r="K38" s="131">
        <v>637.33777199999997</v>
      </c>
      <c r="L38" s="192"/>
      <c r="P38" s="60"/>
    </row>
    <row r="39" spans="1:16" ht="12.75" customHeight="1">
      <c r="A39" s="148"/>
      <c r="B39" s="103" t="s">
        <v>379</v>
      </c>
      <c r="C39" s="225" t="s">
        <v>191</v>
      </c>
      <c r="D39" s="131"/>
      <c r="E39" s="131"/>
      <c r="F39" s="131"/>
      <c r="G39" s="131"/>
      <c r="H39" s="131"/>
      <c r="I39" s="131"/>
      <c r="J39" s="131">
        <v>-223.587616</v>
      </c>
      <c r="K39" s="131">
        <v>-223.587616</v>
      </c>
      <c r="L39" s="192"/>
      <c r="P39" s="60"/>
    </row>
    <row r="40" spans="1:16" ht="12.75" customHeight="1">
      <c r="A40" s="148"/>
      <c r="B40" s="277" t="s">
        <v>380</v>
      </c>
      <c r="C40" s="278" t="s">
        <v>190</v>
      </c>
      <c r="D40" s="27"/>
      <c r="E40" s="380"/>
      <c r="F40" s="27"/>
      <c r="G40" s="69">
        <v>-26.388069000000002</v>
      </c>
      <c r="H40" s="69">
        <v>637.49877199999992</v>
      </c>
      <c r="I40" s="69">
        <v>0</v>
      </c>
      <c r="J40" s="27">
        <v>-230.25329299999999</v>
      </c>
      <c r="K40" s="27">
        <v>380.85740999999996</v>
      </c>
      <c r="L40" s="192"/>
      <c r="P40" s="60"/>
    </row>
    <row r="41" spans="1:16" ht="12.75" customHeight="1">
      <c r="A41" s="148"/>
      <c r="B41" s="103"/>
      <c r="C41" s="225"/>
      <c r="D41" s="280"/>
      <c r="E41" s="280"/>
      <c r="F41" s="280"/>
      <c r="G41" s="280"/>
      <c r="H41" s="280"/>
      <c r="I41" s="280"/>
      <c r="J41" s="280"/>
      <c r="K41" s="280"/>
      <c r="L41" s="192"/>
      <c r="P41" s="60"/>
    </row>
    <row r="42" spans="1:16" ht="12.75" customHeight="1">
      <c r="A42" s="148"/>
      <c r="B42" s="277" t="s">
        <v>381</v>
      </c>
      <c r="C42" s="277" t="s">
        <v>31</v>
      </c>
      <c r="D42" s="27">
        <v>0</v>
      </c>
      <c r="E42" s="380">
        <v>0</v>
      </c>
      <c r="F42" s="27">
        <v>0</v>
      </c>
      <c r="G42" s="27">
        <v>-26.388069000000002</v>
      </c>
      <c r="H42" s="27">
        <v>637.49877199999992</v>
      </c>
      <c r="I42" s="27">
        <v>0</v>
      </c>
      <c r="J42" s="27">
        <v>4049.7978710000007</v>
      </c>
      <c r="K42" s="27">
        <v>4660.908574</v>
      </c>
      <c r="L42" s="192"/>
      <c r="P42" s="60"/>
    </row>
    <row r="43" spans="1:16" ht="12.75" customHeight="1">
      <c r="A43" s="148"/>
      <c r="B43" s="270"/>
      <c r="C43" s="275"/>
      <c r="D43" s="209"/>
      <c r="E43" s="209"/>
      <c r="F43" s="209"/>
      <c r="G43" s="209"/>
      <c r="H43" s="209"/>
      <c r="I43" s="209"/>
      <c r="J43" s="209"/>
      <c r="K43" s="209"/>
      <c r="L43" s="192"/>
      <c r="P43" s="60"/>
    </row>
    <row r="44" spans="1:16" ht="12.75" customHeight="1">
      <c r="A44" s="148"/>
      <c r="B44" s="103" t="s">
        <v>507</v>
      </c>
      <c r="C44" s="225" t="s">
        <v>508</v>
      </c>
      <c r="D44" s="209"/>
      <c r="E44" s="209">
        <v>-1.0088E-2</v>
      </c>
      <c r="F44" s="209"/>
      <c r="G44" s="209"/>
      <c r="H44" s="209"/>
      <c r="I44" s="441"/>
      <c r="J44" s="442">
        <v>-2.2396050000000001</v>
      </c>
      <c r="K44" s="442">
        <v>-2.2496930000000002</v>
      </c>
      <c r="L44" s="192"/>
      <c r="P44" s="60"/>
    </row>
    <row r="45" spans="1:16" ht="12.75" customHeight="1">
      <c r="A45" s="148"/>
      <c r="B45" s="103" t="s">
        <v>516</v>
      </c>
      <c r="C45" s="225" t="s">
        <v>54</v>
      </c>
      <c r="D45" s="209"/>
      <c r="E45" s="209"/>
      <c r="F45" s="209"/>
      <c r="G45" s="209"/>
      <c r="H45" s="209"/>
      <c r="I45" s="441"/>
      <c r="J45" s="442">
        <v>-2274.7327</v>
      </c>
      <c r="K45" s="442">
        <v>-2274.7327</v>
      </c>
      <c r="L45" s="192"/>
      <c r="P45" s="60"/>
    </row>
    <row r="46" spans="1:16" ht="12.75" customHeight="1">
      <c r="A46" s="148"/>
      <c r="B46" s="103" t="s">
        <v>517</v>
      </c>
      <c r="C46" s="225" t="s">
        <v>515</v>
      </c>
      <c r="D46" s="131"/>
      <c r="E46" s="131"/>
      <c r="F46" s="131"/>
      <c r="G46" s="131"/>
      <c r="H46" s="131"/>
      <c r="I46" s="131">
        <v>5.2215796189999999</v>
      </c>
      <c r="J46" s="131"/>
      <c r="K46" s="131">
        <v>5.2215796189999999</v>
      </c>
      <c r="L46" s="192"/>
      <c r="P46" s="60"/>
    </row>
    <row r="47" spans="1:16" ht="12.75" customHeight="1">
      <c r="A47" s="148"/>
      <c r="B47" s="270"/>
      <c r="C47" s="275"/>
      <c r="D47" s="209"/>
      <c r="E47" s="209"/>
      <c r="F47" s="209"/>
      <c r="G47" s="209"/>
      <c r="H47" s="209"/>
      <c r="I47" s="209"/>
      <c r="J47" s="209"/>
      <c r="K47" s="209"/>
      <c r="L47" s="192"/>
      <c r="P47" s="60"/>
    </row>
    <row r="48" spans="1:16" s="62" customFormat="1" ht="14.1" customHeight="1">
      <c r="A48" s="148"/>
      <c r="B48" s="277" t="s">
        <v>666</v>
      </c>
      <c r="C48" s="277" t="s">
        <v>667</v>
      </c>
      <c r="D48" s="27">
        <v>1000</v>
      </c>
      <c r="E48" s="27">
        <v>-0.13159799999999999</v>
      </c>
      <c r="F48" s="27">
        <v>1430</v>
      </c>
      <c r="G48" s="27">
        <v>-168.13659500000003</v>
      </c>
      <c r="H48" s="27">
        <v>-1838.5772280000001</v>
      </c>
      <c r="I48" s="27">
        <v>13.660579619</v>
      </c>
      <c r="J48" s="69">
        <v>25180.883458000008</v>
      </c>
      <c r="K48" s="69">
        <v>25617.701616619001</v>
      </c>
      <c r="L48" s="194"/>
      <c r="M48" s="61"/>
      <c r="N48" s="61"/>
      <c r="O48" s="61"/>
    </row>
    <row r="49" spans="1:16" ht="12.75" customHeight="1">
      <c r="A49" s="148"/>
      <c r="B49" s="270"/>
      <c r="C49" s="275"/>
      <c r="D49" s="209"/>
      <c r="E49" s="209"/>
      <c r="F49" s="209"/>
      <c r="G49" s="209"/>
      <c r="H49" s="209"/>
      <c r="I49" s="209"/>
      <c r="J49" s="209"/>
      <c r="K49" s="209"/>
      <c r="L49" s="192"/>
      <c r="P49" s="60"/>
    </row>
    <row r="50" spans="1:16" ht="14.1" customHeight="1"/>
    <row r="51" spans="1:16" ht="14.1" customHeight="1"/>
    <row r="52" spans="1:16" ht="14.1" customHeight="1"/>
    <row r="53" spans="1:16" ht="14.1" customHeight="1"/>
    <row r="54" spans="1:16" ht="14.1" customHeight="1"/>
    <row r="55" spans="1:16" ht="14.1" customHeight="1"/>
    <row r="56" spans="1:16" ht="14.1" customHeight="1"/>
    <row r="57" spans="1:16" ht="14.1" customHeight="1"/>
    <row r="58" spans="1:16" ht="14.1" customHeight="1"/>
    <row r="59" spans="1:16" ht="14.1" customHeight="1"/>
    <row r="60" spans="1:16" ht="14.1" customHeight="1"/>
    <row r="61" spans="1:16" ht="14.1" customHeight="1"/>
    <row r="62" spans="1:16" ht="14.1" customHeight="1"/>
    <row r="63" spans="1:16" ht="14.1" customHeight="1"/>
    <row r="64" spans="1:16" ht="14.1" customHeight="1"/>
    <row r="65" ht="14.1" customHeight="1"/>
    <row r="66" ht="14.1" customHeight="1"/>
    <row r="67" ht="14.1" customHeight="1"/>
  </sheetData>
  <pageMargins left="0.78740157499999996" right="0.78740157499999996" top="0.984251969" bottom="0.984251969" header="0.5" footer="0.5"/>
  <pageSetup paperSize="9" scale="46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11" enableFormatConditionsCalculation="0">
    <pageSetUpPr fitToPage="1"/>
  </sheetPr>
  <dimension ref="A1:I128"/>
  <sheetViews>
    <sheetView tabSelected="1" view="pageBreakPreview" zoomScale="90" zoomScaleNormal="100" zoomScaleSheetLayoutView="90" workbookViewId="0">
      <selection activeCell="B5" sqref="B5"/>
    </sheetView>
  </sheetViews>
  <sheetFormatPr baseColWidth="10" defaultColWidth="11.42578125" defaultRowHeight="12.75"/>
  <cols>
    <col min="1" max="1" width="2.28515625" customWidth="1"/>
    <col min="2" max="2" width="65.7109375" customWidth="1"/>
    <col min="3" max="3" width="78.7109375" bestFit="1" customWidth="1"/>
    <col min="4" max="4" width="14.85546875" bestFit="1" customWidth="1"/>
    <col min="5" max="5" width="15.28515625" bestFit="1" customWidth="1"/>
    <col min="6" max="6" width="2.28515625" customWidth="1"/>
    <col min="7" max="7" width="9.85546875" style="10" bestFit="1" customWidth="1"/>
  </cols>
  <sheetData>
    <row r="1" spans="1:9">
      <c r="A1" s="291"/>
      <c r="B1" s="291"/>
      <c r="C1" s="285"/>
      <c r="D1" s="282"/>
      <c r="E1" s="282"/>
      <c r="F1" s="282"/>
      <c r="G1" s="4"/>
      <c r="H1" s="4"/>
      <c r="I1" s="4"/>
    </row>
    <row r="2" spans="1:9">
      <c r="A2" s="291"/>
      <c r="B2" s="201" t="s">
        <v>382</v>
      </c>
      <c r="C2" s="255" t="s">
        <v>197</v>
      </c>
      <c r="D2" s="282"/>
      <c r="E2" s="282"/>
      <c r="F2" s="282"/>
      <c r="G2" s="4"/>
      <c r="H2" s="4"/>
      <c r="I2" s="4"/>
    </row>
    <row r="3" spans="1:9">
      <c r="A3" s="291"/>
      <c r="B3" s="291"/>
      <c r="C3" s="285"/>
      <c r="D3" s="282"/>
      <c r="E3" s="282"/>
      <c r="F3" s="282"/>
      <c r="G3" s="4"/>
      <c r="H3" s="4"/>
      <c r="I3" s="4"/>
    </row>
    <row r="4" spans="1:9">
      <c r="A4" s="291"/>
      <c r="B4" s="291"/>
      <c r="C4" s="285"/>
      <c r="D4" s="123"/>
      <c r="E4" s="123"/>
      <c r="F4" s="282"/>
      <c r="G4" s="21"/>
      <c r="H4" s="18"/>
      <c r="I4" s="18"/>
    </row>
    <row r="5" spans="1:9">
      <c r="A5" s="291"/>
      <c r="B5" s="292" t="s">
        <v>216</v>
      </c>
      <c r="C5" s="286" t="s">
        <v>128</v>
      </c>
      <c r="D5" s="127" t="s">
        <v>662</v>
      </c>
      <c r="E5" s="127" t="s">
        <v>568</v>
      </c>
      <c r="F5" s="282"/>
      <c r="G5" s="83"/>
      <c r="H5" s="84"/>
      <c r="I5" s="84"/>
    </row>
    <row r="6" spans="1:9" ht="14.1" customHeight="1">
      <c r="A6" s="291"/>
      <c r="B6" s="291"/>
      <c r="C6" s="285"/>
      <c r="D6" s="282"/>
      <c r="E6" s="282"/>
      <c r="F6" s="282"/>
      <c r="G6" s="4"/>
      <c r="H6" s="4"/>
      <c r="I6" s="4"/>
    </row>
    <row r="7" spans="1:9" ht="14.1" customHeight="1">
      <c r="A7" s="291"/>
      <c r="B7" s="137" t="s">
        <v>383</v>
      </c>
      <c r="C7" s="219" t="s">
        <v>22</v>
      </c>
      <c r="D7" s="161"/>
      <c r="E7" s="161"/>
      <c r="F7" s="282"/>
      <c r="G7" s="4"/>
      <c r="H7" s="4"/>
      <c r="I7" s="4"/>
    </row>
    <row r="8" spans="1:9" ht="14.1" customHeight="1">
      <c r="A8" s="291"/>
      <c r="B8" s="143" t="s">
        <v>384</v>
      </c>
      <c r="C8" s="234" t="s">
        <v>23</v>
      </c>
      <c r="D8" s="131">
        <v>20523.279148510999</v>
      </c>
      <c r="E8" s="131">
        <v>20380.942293380002</v>
      </c>
      <c r="F8" s="297"/>
      <c r="G8" s="52"/>
      <c r="H8" s="9"/>
      <c r="I8" s="14"/>
    </row>
    <row r="9" spans="1:9" ht="14.1" customHeight="1">
      <c r="A9" s="291"/>
      <c r="B9" s="144" t="s">
        <v>385</v>
      </c>
      <c r="C9" s="229" t="s">
        <v>24</v>
      </c>
      <c r="D9" s="133">
        <v>-13257.218311571</v>
      </c>
      <c r="E9" s="133">
        <v>-13307.502268603001</v>
      </c>
      <c r="F9" s="297"/>
      <c r="G9" s="52"/>
      <c r="H9" s="9"/>
      <c r="I9" s="14"/>
    </row>
    <row r="10" spans="1:9" ht="14.1" customHeight="1">
      <c r="A10" s="291"/>
      <c r="B10" s="144" t="s">
        <v>529</v>
      </c>
      <c r="C10" s="229" t="s">
        <v>538</v>
      </c>
      <c r="D10" s="133">
        <v>-2305.2449999999999</v>
      </c>
      <c r="E10" s="133">
        <v>-857.7583360000001</v>
      </c>
      <c r="F10" s="297"/>
      <c r="G10" s="52"/>
      <c r="H10" s="9"/>
      <c r="I10" s="14"/>
    </row>
    <row r="11" spans="1:9" ht="14.1" customHeight="1">
      <c r="A11" s="291"/>
      <c r="B11" s="144" t="s">
        <v>530</v>
      </c>
      <c r="C11" s="229" t="s">
        <v>539</v>
      </c>
      <c r="D11" s="133">
        <v>1804.221</v>
      </c>
      <c r="E11" s="133">
        <v>656.23199999999997</v>
      </c>
      <c r="F11" s="297"/>
      <c r="G11" s="52"/>
      <c r="H11" s="9"/>
      <c r="I11" s="14"/>
    </row>
    <row r="12" spans="1:9" ht="14.1" customHeight="1">
      <c r="A12" s="291"/>
      <c r="B12" s="144" t="s">
        <v>531</v>
      </c>
      <c r="C12" s="229" t="s">
        <v>540</v>
      </c>
      <c r="D12" s="133">
        <v>895.95399999999995</v>
      </c>
      <c r="E12" s="133">
        <v>848.274</v>
      </c>
      <c r="F12" s="297"/>
      <c r="G12" s="52"/>
      <c r="H12" s="9"/>
      <c r="I12" s="14"/>
    </row>
    <row r="13" spans="1:9" ht="14.1" customHeight="1">
      <c r="A13" s="291"/>
      <c r="B13" s="144" t="s">
        <v>532</v>
      </c>
      <c r="C13" s="229" t="s">
        <v>541</v>
      </c>
      <c r="D13" s="133">
        <v>-320.60000000000002</v>
      </c>
      <c r="E13" s="133">
        <v>-281.50700000000001</v>
      </c>
      <c r="F13" s="297"/>
      <c r="G13" s="52"/>
      <c r="H13" s="9"/>
      <c r="I13" s="14"/>
    </row>
    <row r="14" spans="1:9" ht="14.1" customHeight="1">
      <c r="A14" s="291"/>
      <c r="B14" s="144" t="s">
        <v>533</v>
      </c>
      <c r="C14" s="229" t="s">
        <v>542</v>
      </c>
      <c r="D14" s="133">
        <v>-60.999700000000011</v>
      </c>
      <c r="E14" s="133">
        <v>-235.52</v>
      </c>
      <c r="F14" s="297"/>
      <c r="G14" s="52"/>
      <c r="H14" s="9"/>
      <c r="I14" s="14"/>
    </row>
    <row r="15" spans="1:9" ht="14.1" customHeight="1">
      <c r="A15" s="291"/>
      <c r="B15" s="144" t="s">
        <v>534</v>
      </c>
      <c r="C15" s="229" t="s">
        <v>543</v>
      </c>
      <c r="D15" s="133">
        <v>-2714.7546318549998</v>
      </c>
      <c r="E15" s="133">
        <v>-2095.0130384150002</v>
      </c>
      <c r="F15" s="297"/>
      <c r="G15" s="52"/>
      <c r="H15" s="9"/>
      <c r="I15" s="14"/>
    </row>
    <row r="16" spans="1:9" ht="14.1" customHeight="1">
      <c r="A16" s="291"/>
      <c r="B16" s="144" t="s">
        <v>535</v>
      </c>
      <c r="C16" s="229" t="s">
        <v>642</v>
      </c>
      <c r="D16" s="133">
        <v>1084.0540000000001</v>
      </c>
      <c r="E16" s="133">
        <v>1131.27</v>
      </c>
      <c r="F16" s="297"/>
      <c r="G16" s="52"/>
      <c r="H16" s="9"/>
      <c r="I16" s="14"/>
    </row>
    <row r="17" spans="1:9" ht="14.1" customHeight="1">
      <c r="A17" s="291"/>
      <c r="B17" s="144" t="s">
        <v>639</v>
      </c>
      <c r="C17" s="229" t="s">
        <v>544</v>
      </c>
      <c r="D17" s="133">
        <v>-3400.8595054289995</v>
      </c>
      <c r="E17" s="133">
        <v>-3536.0897827489998</v>
      </c>
      <c r="F17" s="297"/>
      <c r="G17" s="52"/>
      <c r="H17" s="9"/>
      <c r="I17" s="14"/>
    </row>
    <row r="18" spans="1:9" ht="14.1" customHeight="1">
      <c r="A18" s="291"/>
      <c r="B18" s="144" t="s">
        <v>536</v>
      </c>
      <c r="C18" s="229" t="s">
        <v>545</v>
      </c>
      <c r="D18" s="133">
        <v>-869.8138032139999</v>
      </c>
      <c r="E18" s="133">
        <v>-364.45818005000001</v>
      </c>
      <c r="F18" s="297"/>
      <c r="G18" s="52"/>
      <c r="H18" s="9"/>
      <c r="I18" s="14"/>
    </row>
    <row r="19" spans="1:9" ht="14.1" customHeight="1">
      <c r="A19" s="291"/>
      <c r="B19" s="144" t="s">
        <v>537</v>
      </c>
      <c r="C19" s="229" t="s">
        <v>546</v>
      </c>
      <c r="D19" s="133">
        <v>29.704158226000004</v>
      </c>
      <c r="E19" s="133">
        <v>381.24311091699991</v>
      </c>
      <c r="F19" s="297"/>
      <c r="G19" s="52"/>
      <c r="H19" s="9"/>
      <c r="I19" s="14"/>
    </row>
    <row r="20" spans="1:9" s="7" customFormat="1" ht="14.1" customHeight="1">
      <c r="A20" s="293"/>
      <c r="B20" s="295" t="s">
        <v>386</v>
      </c>
      <c r="C20" s="295" t="s">
        <v>52</v>
      </c>
      <c r="D20" s="266">
        <v>1407.7213546680005</v>
      </c>
      <c r="E20" s="266">
        <v>2720.1127984800019</v>
      </c>
      <c r="F20" s="298"/>
      <c r="G20" s="53"/>
      <c r="H20" s="38"/>
      <c r="I20" s="19"/>
    </row>
    <row r="21" spans="1:9" ht="14.1" customHeight="1">
      <c r="A21" s="291"/>
      <c r="B21" s="148"/>
      <c r="C21" s="223"/>
      <c r="D21" s="299"/>
      <c r="E21" s="299"/>
      <c r="F21" s="297"/>
      <c r="G21" s="52"/>
      <c r="H21" s="9"/>
      <c r="I21" s="14"/>
    </row>
    <row r="22" spans="1:9" ht="14.1" customHeight="1">
      <c r="A22" s="291"/>
      <c r="B22" s="203" t="s">
        <v>387</v>
      </c>
      <c r="C22" s="256" t="s">
        <v>53</v>
      </c>
      <c r="D22" s="168"/>
      <c r="E22" s="168"/>
      <c r="F22" s="297"/>
      <c r="G22" s="52"/>
      <c r="H22" s="9"/>
      <c r="I22" s="14"/>
    </row>
    <row r="23" spans="1:9" ht="14.1" customHeight="1">
      <c r="A23" s="291"/>
      <c r="B23" s="103" t="s">
        <v>640</v>
      </c>
      <c r="C23" s="225" t="s">
        <v>549</v>
      </c>
      <c r="D23" s="131">
        <v>-164.96928577599999</v>
      </c>
      <c r="E23" s="131">
        <v>229.62807159299999</v>
      </c>
      <c r="F23" s="297"/>
      <c r="G23" s="52"/>
      <c r="H23" s="9"/>
      <c r="I23" s="14"/>
    </row>
    <row r="24" spans="1:9" ht="14.1" customHeight="1">
      <c r="A24" s="291"/>
      <c r="B24" s="100" t="s">
        <v>547</v>
      </c>
      <c r="C24" s="227" t="s">
        <v>550</v>
      </c>
      <c r="D24" s="133">
        <v>-101.297</v>
      </c>
      <c r="E24" s="133">
        <v>-56.936557542999999</v>
      </c>
      <c r="F24" s="297"/>
      <c r="G24" s="52"/>
      <c r="H24" s="9"/>
      <c r="I24" s="14"/>
    </row>
    <row r="25" spans="1:9" ht="14.1" customHeight="1">
      <c r="A25" s="293"/>
      <c r="B25" s="100" t="s">
        <v>548</v>
      </c>
      <c r="C25" s="227" t="s">
        <v>551</v>
      </c>
      <c r="D25" s="133">
        <v>31.07</v>
      </c>
      <c r="E25" s="133">
        <v>177.36500000000001</v>
      </c>
      <c r="F25" s="298"/>
      <c r="G25" s="52"/>
      <c r="H25" s="9"/>
      <c r="I25" s="14"/>
    </row>
    <row r="26" spans="1:9" s="7" customFormat="1" ht="14.1" customHeight="1">
      <c r="A26" s="293"/>
      <c r="B26" s="295" t="s">
        <v>388</v>
      </c>
      <c r="C26" s="295" t="s">
        <v>106</v>
      </c>
      <c r="D26" s="266">
        <v>-235.19628577600002</v>
      </c>
      <c r="E26" s="266">
        <v>350.05651405000003</v>
      </c>
      <c r="F26" s="298"/>
      <c r="G26" s="53"/>
      <c r="H26" s="38"/>
      <c r="I26" s="19"/>
    </row>
    <row r="27" spans="1:9" ht="14.1" customHeight="1">
      <c r="A27" s="293"/>
      <c r="B27" s="102"/>
      <c r="C27" s="288"/>
      <c r="D27" s="209"/>
      <c r="E27" s="209"/>
      <c r="F27" s="298"/>
      <c r="G27" s="52"/>
      <c r="H27" s="9"/>
      <c r="I27" s="14"/>
    </row>
    <row r="28" spans="1:9" ht="14.1" customHeight="1">
      <c r="A28" s="293"/>
      <c r="B28" s="102" t="s">
        <v>389</v>
      </c>
      <c r="C28" s="288" t="s">
        <v>55</v>
      </c>
      <c r="D28" s="209"/>
      <c r="E28" s="209"/>
      <c r="F28" s="298"/>
      <c r="G28" s="52"/>
      <c r="H28" s="9"/>
      <c r="I28" s="14"/>
    </row>
    <row r="29" spans="1:9" ht="14.1" customHeight="1">
      <c r="A29" s="291"/>
      <c r="B29" s="103" t="s">
        <v>552</v>
      </c>
      <c r="C29" s="225" t="s">
        <v>556</v>
      </c>
      <c r="D29" s="131">
        <v>-2274.723</v>
      </c>
      <c r="E29" s="131">
        <v>-2349.902</v>
      </c>
      <c r="F29" s="297"/>
      <c r="G29" s="52"/>
      <c r="H29" s="9"/>
      <c r="I29" s="14"/>
    </row>
    <row r="30" spans="1:9" ht="14.1" customHeight="1">
      <c r="A30" s="291"/>
      <c r="B30" s="103" t="s">
        <v>553</v>
      </c>
      <c r="C30" s="225" t="s">
        <v>557</v>
      </c>
      <c r="D30" s="131">
        <v>92.907071000000002</v>
      </c>
      <c r="E30" s="131">
        <v>61.380577999999979</v>
      </c>
      <c r="F30" s="297"/>
      <c r="G30" s="52"/>
      <c r="H30" s="9"/>
      <c r="I30" s="14"/>
    </row>
    <row r="31" spans="1:9" ht="14.1" customHeight="1">
      <c r="A31" s="291"/>
      <c r="B31" s="103" t="s">
        <v>554</v>
      </c>
      <c r="C31" s="225" t="s">
        <v>558</v>
      </c>
      <c r="D31" s="131">
        <v>8.226081851</v>
      </c>
      <c r="E31" s="131">
        <v>13.993478999999999</v>
      </c>
      <c r="F31" s="297"/>
      <c r="G31" s="52"/>
      <c r="H31" s="9"/>
      <c r="I31" s="14"/>
    </row>
    <row r="32" spans="1:9" ht="14.1" customHeight="1">
      <c r="A32" s="293"/>
      <c r="B32" s="103" t="s">
        <v>555</v>
      </c>
      <c r="C32" s="289" t="s">
        <v>559</v>
      </c>
      <c r="D32" s="168">
        <v>-163.20732599999999</v>
      </c>
      <c r="E32" s="168">
        <v>-169.64055400000001</v>
      </c>
      <c r="F32" s="298"/>
      <c r="G32" s="52"/>
      <c r="H32" s="9"/>
      <c r="I32" s="14"/>
    </row>
    <row r="33" spans="1:9" ht="14.1" customHeight="1">
      <c r="A33" s="293"/>
      <c r="B33" s="457" t="s">
        <v>659</v>
      </c>
      <c r="C33" s="289" t="s">
        <v>643</v>
      </c>
      <c r="D33" s="168">
        <v>-2.2499998999999997</v>
      </c>
      <c r="E33" s="168">
        <v>-3.9940000000000002</v>
      </c>
      <c r="F33" s="298"/>
      <c r="G33" s="52"/>
      <c r="H33" s="9"/>
      <c r="I33" s="14"/>
    </row>
    <row r="34" spans="1:9" s="7" customFormat="1" ht="14.1" customHeight="1">
      <c r="A34" s="293"/>
      <c r="B34" s="190" t="s">
        <v>390</v>
      </c>
      <c r="C34" s="190" t="s">
        <v>20</v>
      </c>
      <c r="D34" s="266">
        <v>-2339.0471730490003</v>
      </c>
      <c r="E34" s="266">
        <v>-2448.1624970000003</v>
      </c>
      <c r="F34" s="298"/>
      <c r="G34" s="53"/>
      <c r="H34" s="38"/>
      <c r="I34" s="19"/>
    </row>
    <row r="35" spans="1:9" ht="6.95" customHeight="1">
      <c r="A35" s="291"/>
      <c r="B35" s="203"/>
      <c r="C35" s="256"/>
      <c r="D35" s="168"/>
      <c r="E35" s="168"/>
      <c r="F35" s="297"/>
      <c r="G35" s="53"/>
      <c r="H35" s="9"/>
      <c r="I35" s="14"/>
    </row>
    <row r="36" spans="1:9" ht="14.1" customHeight="1">
      <c r="A36" s="291"/>
      <c r="B36" s="103" t="s">
        <v>641</v>
      </c>
      <c r="C36" s="225" t="s">
        <v>57</v>
      </c>
      <c r="D36" s="131">
        <v>-15.236696653999999</v>
      </c>
      <c r="E36" s="131">
        <v>1.3394703140000002</v>
      </c>
      <c r="F36" s="297"/>
      <c r="G36" s="52"/>
      <c r="H36" s="9"/>
      <c r="I36" s="14"/>
    </row>
    <row r="37" spans="1:9" s="7" customFormat="1" ht="14.1" customHeight="1">
      <c r="A37" s="293"/>
      <c r="B37" s="190" t="s">
        <v>391</v>
      </c>
      <c r="C37" s="190" t="s">
        <v>56</v>
      </c>
      <c r="D37" s="266">
        <v>-1181.7588008109999</v>
      </c>
      <c r="E37" s="266">
        <v>623.34628584400139</v>
      </c>
      <c r="F37" s="298"/>
      <c r="G37" s="53"/>
      <c r="H37" s="38"/>
      <c r="I37" s="19"/>
    </row>
    <row r="38" spans="1:9" ht="14.1" customHeight="1">
      <c r="A38" s="293"/>
      <c r="B38" s="102"/>
      <c r="C38" s="288"/>
      <c r="D38" s="209"/>
      <c r="E38" s="209"/>
      <c r="F38" s="298"/>
      <c r="G38" s="52"/>
      <c r="H38" s="9"/>
      <c r="I38" s="19"/>
    </row>
    <row r="39" spans="1:9" ht="14.1" customHeight="1">
      <c r="A39" s="291"/>
      <c r="B39" s="103" t="s">
        <v>392</v>
      </c>
      <c r="C39" s="225" t="s">
        <v>58</v>
      </c>
      <c r="D39" s="131">
        <v>3513.2678947260001</v>
      </c>
      <c r="E39" s="131">
        <v>2889.9222439680011</v>
      </c>
      <c r="F39" s="297"/>
      <c r="G39" s="52"/>
      <c r="H39" s="9"/>
      <c r="I39" s="14"/>
    </row>
    <row r="40" spans="1:9" ht="14.1" customHeight="1">
      <c r="A40" s="291"/>
      <c r="B40" s="100" t="s">
        <v>393</v>
      </c>
      <c r="C40" s="225" t="s">
        <v>144</v>
      </c>
      <c r="D40" s="133">
        <v>2331.5088956669997</v>
      </c>
      <c r="E40" s="133">
        <v>3513.268001726</v>
      </c>
      <c r="F40" s="297"/>
      <c r="G40" s="52"/>
      <c r="H40" s="9"/>
      <c r="I40" s="14"/>
    </row>
    <row r="41" spans="1:9" ht="14.1" customHeight="1">
      <c r="A41" s="291"/>
      <c r="B41" s="190" t="s">
        <v>391</v>
      </c>
      <c r="C41" s="190" t="s">
        <v>56</v>
      </c>
      <c r="D41" s="266">
        <v>-1181.7589990590004</v>
      </c>
      <c r="E41" s="266">
        <v>623.34575775799885</v>
      </c>
      <c r="F41" s="297"/>
      <c r="G41" s="52"/>
      <c r="H41" s="9"/>
      <c r="I41" s="14"/>
    </row>
    <row r="42" spans="1:9" ht="14.1" customHeight="1">
      <c r="A42" s="293"/>
      <c r="B42" s="102"/>
      <c r="C42" s="288"/>
      <c r="D42" s="209"/>
      <c r="E42" s="209"/>
      <c r="F42" s="298"/>
      <c r="G42" s="52"/>
      <c r="H42" s="9"/>
      <c r="I42" s="14"/>
    </row>
    <row r="43" spans="1:9" ht="14.1" customHeight="1">
      <c r="A43" s="293"/>
      <c r="B43" s="102" t="s">
        <v>560</v>
      </c>
      <c r="C43" s="288" t="s">
        <v>563</v>
      </c>
      <c r="D43" s="209"/>
      <c r="E43" s="209"/>
      <c r="F43" s="298"/>
      <c r="G43" s="52"/>
      <c r="H43" s="9"/>
      <c r="I43" s="14"/>
    </row>
    <row r="44" spans="1:9" ht="14.1" customHeight="1">
      <c r="A44" s="293"/>
      <c r="B44" s="103" t="s">
        <v>561</v>
      </c>
      <c r="C44" s="225" t="s">
        <v>564</v>
      </c>
      <c r="D44" s="131">
        <v>484.8268956670002</v>
      </c>
      <c r="E44" s="131">
        <v>3151.3888947260002</v>
      </c>
      <c r="F44" s="298"/>
      <c r="G44" s="52"/>
      <c r="H44" s="9"/>
      <c r="I44" s="14"/>
    </row>
    <row r="45" spans="1:9" ht="14.1" customHeight="1">
      <c r="A45" s="291"/>
      <c r="B45" s="103" t="s">
        <v>562</v>
      </c>
      <c r="C45" s="225" t="s">
        <v>565</v>
      </c>
      <c r="D45" s="131">
        <v>1846.682</v>
      </c>
      <c r="E45" s="131">
        <v>361.87671699999999</v>
      </c>
      <c r="F45" s="297"/>
      <c r="G45" s="52"/>
      <c r="H45" s="9"/>
      <c r="I45" s="14"/>
    </row>
    <row r="46" spans="1:9" s="7" customFormat="1" ht="14.1" customHeight="1">
      <c r="A46" s="293"/>
      <c r="B46" s="190" t="s">
        <v>567</v>
      </c>
      <c r="C46" s="296" t="s">
        <v>566</v>
      </c>
      <c r="D46" s="157">
        <v>2331.5088956670002</v>
      </c>
      <c r="E46" s="266">
        <v>3513.2656117260003</v>
      </c>
      <c r="F46" s="298"/>
      <c r="G46" s="53"/>
      <c r="H46" s="38"/>
      <c r="I46" s="19"/>
    </row>
    <row r="47" spans="1:9" ht="14.1" customHeight="1">
      <c r="A47" s="291"/>
      <c r="B47" s="291"/>
      <c r="C47" s="285"/>
      <c r="D47" s="282"/>
      <c r="E47" s="282"/>
      <c r="F47" s="282"/>
      <c r="G47" s="20"/>
      <c r="H47" s="9"/>
      <c r="I47" s="9"/>
    </row>
    <row r="48" spans="1:9" ht="14.1" customHeight="1">
      <c r="G48" s="2"/>
    </row>
    <row r="49" spans="7:7" ht="14.1" customHeight="1"/>
    <row r="50" spans="7:7" ht="14.1" customHeight="1">
      <c r="G50" s="2"/>
    </row>
    <row r="51" spans="7:7" ht="14.1" customHeight="1"/>
    <row r="52" spans="7:7" ht="14.1" customHeight="1"/>
    <row r="53" spans="7:7" ht="14.1" customHeight="1"/>
    <row r="54" spans="7:7" ht="14.1" customHeight="1">
      <c r="G54" s="2"/>
    </row>
    <row r="55" spans="7:7" ht="14.1" customHeight="1"/>
    <row r="56" spans="7:7" ht="14.1" customHeight="1">
      <c r="G56" s="2"/>
    </row>
    <row r="57" spans="7:7" ht="14.1" customHeight="1"/>
    <row r="58" spans="7:7" ht="14.1" customHeight="1"/>
    <row r="59" spans="7:7" ht="14.1" customHeight="1"/>
    <row r="60" spans="7:7" ht="14.1" customHeight="1"/>
    <row r="61" spans="7:7" ht="14.1" customHeight="1"/>
    <row r="62" spans="7:7" ht="14.1" customHeight="1"/>
    <row r="63" spans="7:7" ht="14.1" customHeight="1"/>
    <row r="64" spans="7:7" ht="14.1" customHeight="1"/>
    <row r="65" spans="7:7" ht="14.1" customHeight="1"/>
    <row r="66" spans="7:7" ht="14.1" customHeight="1"/>
    <row r="67" spans="7:7" ht="14.1" customHeight="1"/>
    <row r="68" spans="7:7" ht="14.1" customHeight="1"/>
    <row r="69" spans="7:7" ht="14.1" customHeight="1">
      <c r="G69" s="2"/>
    </row>
    <row r="70" spans="7:7" ht="14.1" customHeight="1"/>
    <row r="71" spans="7:7" ht="14.1" customHeight="1"/>
    <row r="72" spans="7:7" ht="14.1" customHeight="1"/>
    <row r="73" spans="7:7" ht="14.1" customHeight="1">
      <c r="G73" s="2"/>
    </row>
    <row r="74" spans="7:7" ht="14.1" customHeight="1"/>
    <row r="75" spans="7:7" ht="14.1" customHeight="1"/>
    <row r="76" spans="7:7" ht="14.1" customHeight="1"/>
    <row r="77" spans="7:7" ht="14.1" customHeight="1"/>
    <row r="78" spans="7:7" ht="14.1" customHeight="1"/>
    <row r="79" spans="7:7" ht="14.1" customHeight="1"/>
    <row r="80" spans="7:7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spans="7:7" ht="14.1" customHeight="1"/>
    <row r="98" spans="7:7" ht="14.1" customHeight="1"/>
    <row r="99" spans="7:7" ht="14.1" customHeight="1">
      <c r="G99" s="15"/>
    </row>
    <row r="100" spans="7:7" ht="14.1" customHeight="1"/>
    <row r="101" spans="7:7" ht="14.1" customHeight="1"/>
    <row r="102" spans="7:7" ht="14.1" customHeight="1"/>
    <row r="103" spans="7:7" ht="14.1" customHeight="1"/>
    <row r="104" spans="7:7" ht="14.1" customHeight="1"/>
    <row r="105" spans="7:7" ht="14.1" customHeight="1"/>
    <row r="106" spans="7:7" ht="14.1" customHeight="1"/>
    <row r="107" spans="7:7" ht="14.1" customHeight="1"/>
    <row r="108" spans="7:7" ht="14.1" customHeight="1"/>
    <row r="109" spans="7:7" ht="14.1" customHeight="1"/>
    <row r="110" spans="7:7" ht="14.1" customHeight="1"/>
    <row r="111" spans="7:7" ht="14.1" customHeight="1"/>
    <row r="112" spans="7:7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</sheetData>
  <customSheetViews>
    <customSheetView guid="{A341D8C9-5CC0-4C53-B3E4-E55891765B05}" scale="85" showPageBreaks="1" fitToPage="1" printArea="1" hiddenColumns="1" view="pageBreakPreview">
      <selection activeCell="H54" sqref="H54"/>
      <pageMargins left="0.78740157499999996" right="0.78740157499999996" top="0.984251969" bottom="0.984251969" header="0.5" footer="0.5"/>
      <pageSetup paperSize="9" scale="90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72" orientation="landscape" verticalDpi="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Ark13" enableFormatConditionsCalculation="0">
    <pageSetUpPr fitToPage="1"/>
  </sheetPr>
  <dimension ref="A1:X245"/>
  <sheetViews>
    <sheetView view="pageBreakPreview" zoomScale="90" zoomScaleNormal="75" zoomScaleSheetLayoutView="90" workbookViewId="0">
      <pane xSplit="3" ySplit="8" topLeftCell="L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RowHeight="12.75"/>
  <cols>
    <col min="1" max="1" width="2.28515625" customWidth="1"/>
    <col min="2" max="2" width="41.5703125" customWidth="1"/>
    <col min="3" max="3" width="42.85546875" customWidth="1"/>
    <col min="4" max="5" width="12" bestFit="1" customWidth="1"/>
    <col min="6" max="6" width="10.28515625" bestFit="1" customWidth="1"/>
    <col min="7" max="7" width="12" bestFit="1" customWidth="1"/>
    <col min="8" max="8" width="10.28515625" bestFit="1" customWidth="1"/>
    <col min="9" max="9" width="14.140625" bestFit="1" customWidth="1"/>
    <col min="10" max="10" width="10.28515625" bestFit="1" customWidth="1"/>
    <col min="11" max="11" width="12.42578125" bestFit="1" customWidth="1"/>
    <col min="12" max="12" width="11.28515625" customWidth="1"/>
    <col min="13" max="13" width="11.5703125" customWidth="1"/>
    <col min="14" max="15" width="10.28515625" bestFit="1" customWidth="1"/>
    <col min="16" max="17" width="10.42578125" bestFit="1" customWidth="1"/>
    <col min="18" max="19" width="13" bestFit="1" customWidth="1"/>
    <col min="20" max="20" width="2.28515625" customWidth="1"/>
    <col min="21" max="22" width="11.42578125" style="10"/>
  </cols>
  <sheetData>
    <row r="1" spans="1:22">
      <c r="A1" s="291"/>
      <c r="B1" s="291"/>
      <c r="C1" s="285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</row>
    <row r="2" spans="1:22" ht="20.25">
      <c r="A2" s="291"/>
      <c r="B2" s="201" t="s">
        <v>394</v>
      </c>
      <c r="C2" s="255" t="s">
        <v>59</v>
      </c>
      <c r="D2" s="206"/>
      <c r="E2" s="282"/>
      <c r="F2" s="282"/>
      <c r="G2" s="282"/>
      <c r="H2" s="282"/>
      <c r="I2" s="282"/>
      <c r="J2" s="206"/>
      <c r="K2" s="282"/>
      <c r="L2" s="282"/>
      <c r="M2" s="282"/>
      <c r="N2" s="282"/>
      <c r="O2" s="282"/>
      <c r="P2" s="282"/>
      <c r="Q2" s="282"/>
      <c r="R2" s="282"/>
      <c r="S2" s="282"/>
      <c r="T2" s="282"/>
    </row>
    <row r="3" spans="1:22" ht="14.25" customHeight="1">
      <c r="A3" s="291"/>
      <c r="B3" s="291"/>
      <c r="C3" s="272"/>
      <c r="D3" s="206"/>
      <c r="E3" s="282"/>
      <c r="F3" s="282"/>
      <c r="G3" s="282"/>
      <c r="H3" s="282"/>
      <c r="I3" s="282"/>
      <c r="J3" s="206"/>
      <c r="K3" s="282"/>
      <c r="L3" s="282"/>
      <c r="M3" s="282"/>
      <c r="N3" s="282"/>
      <c r="O3" s="282"/>
      <c r="P3" s="282"/>
      <c r="Q3" s="282"/>
      <c r="R3" s="282"/>
      <c r="S3" s="282"/>
      <c r="T3" s="282"/>
    </row>
    <row r="4" spans="1:22" ht="14.1" customHeight="1">
      <c r="A4" s="291"/>
      <c r="B4" s="291"/>
      <c r="C4" s="272"/>
      <c r="D4" s="460" t="s">
        <v>268</v>
      </c>
      <c r="E4" s="471"/>
      <c r="F4" s="471"/>
      <c r="G4" s="471"/>
      <c r="H4" s="471"/>
      <c r="I4" s="471"/>
      <c r="J4" s="471"/>
      <c r="K4" s="471"/>
      <c r="L4" s="282"/>
      <c r="M4" s="282"/>
      <c r="N4" s="282"/>
      <c r="O4" s="282"/>
      <c r="P4" s="282"/>
      <c r="Q4" s="282"/>
      <c r="R4" s="282"/>
      <c r="S4" s="282"/>
      <c r="T4" s="282"/>
    </row>
    <row r="5" spans="1:22" ht="14.1" customHeight="1">
      <c r="A5" s="291"/>
      <c r="B5" s="291"/>
      <c r="C5" s="285"/>
      <c r="D5" s="472" t="s">
        <v>133</v>
      </c>
      <c r="E5" s="472"/>
      <c r="F5" s="472"/>
      <c r="G5" s="472"/>
      <c r="H5" s="472"/>
      <c r="I5" s="472"/>
      <c r="J5" s="472"/>
      <c r="K5" s="472"/>
      <c r="L5" s="282"/>
      <c r="M5" s="282"/>
      <c r="N5" s="282"/>
      <c r="O5" s="282"/>
      <c r="P5" s="282"/>
      <c r="Q5" s="282"/>
      <c r="R5" s="282"/>
      <c r="S5" s="282"/>
      <c r="T5" s="282"/>
    </row>
    <row r="6" spans="1:22" ht="14.1" customHeight="1">
      <c r="A6" s="291"/>
      <c r="B6" s="291"/>
      <c r="C6" s="285"/>
      <c r="D6" s="460" t="s">
        <v>397</v>
      </c>
      <c r="E6" s="468"/>
      <c r="F6" s="460" t="s">
        <v>401</v>
      </c>
      <c r="G6" s="468"/>
      <c r="H6" s="469" t="s">
        <v>403</v>
      </c>
      <c r="I6" s="468"/>
      <c r="J6" s="469" t="s">
        <v>404</v>
      </c>
      <c r="K6" s="468"/>
      <c r="L6" s="469" t="s">
        <v>256</v>
      </c>
      <c r="M6" s="461"/>
      <c r="N6" s="469" t="s">
        <v>630</v>
      </c>
      <c r="O6" s="461"/>
      <c r="P6" s="460" t="s">
        <v>405</v>
      </c>
      <c r="Q6" s="468"/>
      <c r="R6" s="460" t="s">
        <v>369</v>
      </c>
      <c r="S6" s="461"/>
      <c r="T6" s="282"/>
    </row>
    <row r="7" spans="1:22" ht="14.1" customHeight="1">
      <c r="A7" s="291"/>
      <c r="B7" s="201" t="s">
        <v>668</v>
      </c>
      <c r="C7" s="255" t="s">
        <v>669</v>
      </c>
      <c r="D7" s="462" t="s">
        <v>398</v>
      </c>
      <c r="E7" s="464"/>
      <c r="F7" s="462" t="s">
        <v>402</v>
      </c>
      <c r="G7" s="464"/>
      <c r="H7" s="465" t="s">
        <v>95</v>
      </c>
      <c r="I7" s="464"/>
      <c r="J7" s="465" t="s">
        <v>74</v>
      </c>
      <c r="K7" s="464"/>
      <c r="L7" s="465" t="s">
        <v>123</v>
      </c>
      <c r="M7" s="466"/>
      <c r="N7" s="465" t="s">
        <v>131</v>
      </c>
      <c r="O7" s="463"/>
      <c r="P7" s="462" t="s">
        <v>400</v>
      </c>
      <c r="Q7" s="467"/>
      <c r="R7" s="462" t="s">
        <v>73</v>
      </c>
      <c r="S7" s="463"/>
      <c r="T7" s="282"/>
    </row>
    <row r="8" spans="1:22" ht="14.1" customHeight="1">
      <c r="A8" s="291"/>
      <c r="B8" s="292" t="s">
        <v>216</v>
      </c>
      <c r="C8" s="286" t="s">
        <v>128</v>
      </c>
      <c r="D8" s="126">
        <v>2012</v>
      </c>
      <c r="E8" s="317" t="s">
        <v>605</v>
      </c>
      <c r="F8" s="126">
        <f t="shared" ref="F8:K8" si="0">D8</f>
        <v>2012</v>
      </c>
      <c r="G8" s="317" t="str">
        <f t="shared" si="0"/>
        <v>2011</v>
      </c>
      <c r="H8" s="318">
        <f t="shared" si="0"/>
        <v>2012</v>
      </c>
      <c r="I8" s="317" t="str">
        <f t="shared" si="0"/>
        <v>2011</v>
      </c>
      <c r="J8" s="318">
        <f t="shared" si="0"/>
        <v>2012</v>
      </c>
      <c r="K8" s="317" t="str">
        <f t="shared" si="0"/>
        <v>2011</v>
      </c>
      <c r="L8" s="319">
        <f>H8</f>
        <v>2012</v>
      </c>
      <c r="M8" s="320" t="str">
        <f>K8</f>
        <v>2011</v>
      </c>
      <c r="N8" s="319">
        <f>H8</f>
        <v>2012</v>
      </c>
      <c r="O8" s="320" t="str">
        <f t="shared" ref="O8:S8" si="1">M8</f>
        <v>2011</v>
      </c>
      <c r="P8" s="160">
        <f>N8</f>
        <v>2012</v>
      </c>
      <c r="Q8" s="160" t="str">
        <f>O8</f>
        <v>2011</v>
      </c>
      <c r="R8" s="160">
        <f t="shared" si="1"/>
        <v>2012</v>
      </c>
      <c r="S8" s="320" t="str">
        <f t="shared" si="1"/>
        <v>2011</v>
      </c>
      <c r="T8" s="282"/>
    </row>
    <row r="9" spans="1:22" ht="14.1" customHeight="1">
      <c r="A9" s="291"/>
      <c r="B9" s="293" t="s">
        <v>406</v>
      </c>
      <c r="C9" s="287" t="s">
        <v>63</v>
      </c>
      <c r="D9" s="195"/>
      <c r="E9" s="321"/>
      <c r="F9" s="195"/>
      <c r="G9" s="321"/>
      <c r="H9" s="322"/>
      <c r="I9" s="321"/>
      <c r="J9" s="322"/>
      <c r="K9" s="321"/>
      <c r="L9" s="323"/>
      <c r="M9" s="324"/>
      <c r="N9" s="323"/>
      <c r="O9" s="324"/>
      <c r="P9" s="323"/>
      <c r="Q9" s="324"/>
      <c r="R9" s="323"/>
      <c r="S9" s="324"/>
      <c r="T9" s="282"/>
    </row>
    <row r="10" spans="1:22" ht="14.1" customHeight="1">
      <c r="A10" s="291"/>
      <c r="B10" s="143" t="s">
        <v>407</v>
      </c>
      <c r="C10" s="234" t="s">
        <v>150</v>
      </c>
      <c r="D10" s="131">
        <v>2029.6969240000001</v>
      </c>
      <c r="E10" s="325">
        <v>2000.8760520000001</v>
      </c>
      <c r="F10" s="131">
        <v>1333.288</v>
      </c>
      <c r="G10" s="325">
        <v>1366.944</v>
      </c>
      <c r="H10" s="131">
        <v>893.65573600000005</v>
      </c>
      <c r="I10" s="325">
        <v>898.22664899999995</v>
      </c>
      <c r="J10" s="131">
        <v>114.6795</v>
      </c>
      <c r="K10" s="325">
        <v>105.50583899999999</v>
      </c>
      <c r="L10" s="165">
        <v>224.28200000000001</v>
      </c>
      <c r="M10" s="326">
        <v>164.2764</v>
      </c>
      <c r="N10" s="165">
        <v>251.81799999999998</v>
      </c>
      <c r="O10" s="326">
        <v>230.839</v>
      </c>
      <c r="P10" s="165">
        <v>50.261667206999988</v>
      </c>
      <c r="Q10" s="326">
        <v>4.2900451500001395</v>
      </c>
      <c r="R10" s="165">
        <v>4897.6818272070004</v>
      </c>
      <c r="S10" s="326">
        <v>4770.9579851500002</v>
      </c>
      <c r="T10" s="282"/>
    </row>
    <row r="11" spans="1:22" ht="16.5" customHeight="1">
      <c r="A11" s="291"/>
      <c r="B11" s="100" t="s">
        <v>408</v>
      </c>
      <c r="C11" s="227" t="s">
        <v>399</v>
      </c>
      <c r="D11" s="168"/>
      <c r="E11" s="327"/>
      <c r="F11" s="168"/>
      <c r="G11" s="327"/>
      <c r="H11" s="328"/>
      <c r="I11" s="327"/>
      <c r="J11" s="328"/>
      <c r="K11" s="327"/>
      <c r="L11" s="329"/>
      <c r="M11" s="330"/>
      <c r="N11" s="329"/>
      <c r="O11" s="330"/>
      <c r="P11" s="329"/>
      <c r="Q11" s="330"/>
      <c r="R11" s="329"/>
      <c r="S11" s="330"/>
      <c r="T11" s="282"/>
    </row>
    <row r="12" spans="1:22" s="7" customFormat="1" ht="14.1" customHeight="1">
      <c r="A12" s="293"/>
      <c r="B12" s="314" t="s">
        <v>409</v>
      </c>
      <c r="C12" s="314" t="s">
        <v>64</v>
      </c>
      <c r="D12" s="266">
        <v>2029.6969240000001</v>
      </c>
      <c r="E12" s="342">
        <v>2000.8760520000001</v>
      </c>
      <c r="F12" s="266">
        <v>1333.288</v>
      </c>
      <c r="G12" s="342">
        <v>1366.944</v>
      </c>
      <c r="H12" s="343">
        <v>893.65573600000005</v>
      </c>
      <c r="I12" s="342">
        <v>898.22664899999995</v>
      </c>
      <c r="J12" s="343">
        <v>114.6795</v>
      </c>
      <c r="K12" s="342">
        <v>105.50583899999999</v>
      </c>
      <c r="L12" s="344">
        <v>224.28200000000001</v>
      </c>
      <c r="M12" s="345">
        <v>164.2764</v>
      </c>
      <c r="N12" s="344">
        <v>251.81799999999998</v>
      </c>
      <c r="O12" s="345">
        <v>230.839</v>
      </c>
      <c r="P12" s="344">
        <v>50.261667206999988</v>
      </c>
      <c r="Q12" s="345">
        <v>4.2900451500001395</v>
      </c>
      <c r="R12" s="344">
        <v>4897.6818272070004</v>
      </c>
      <c r="S12" s="345">
        <v>4770.9579851500002</v>
      </c>
      <c r="T12" s="283"/>
      <c r="U12" s="2"/>
      <c r="V12" s="2"/>
    </row>
    <row r="13" spans="1:22" ht="6.95" customHeight="1">
      <c r="A13" s="291"/>
      <c r="B13" s="306"/>
      <c r="C13" s="301"/>
      <c r="D13" s="168"/>
      <c r="E13" s="327"/>
      <c r="F13" s="168"/>
      <c r="G13" s="327"/>
      <c r="H13" s="328"/>
      <c r="I13" s="327"/>
      <c r="J13" s="328"/>
      <c r="K13" s="327"/>
      <c r="L13" s="329"/>
      <c r="M13" s="330"/>
      <c r="N13" s="329"/>
      <c r="O13" s="330"/>
      <c r="P13" s="329"/>
      <c r="Q13" s="330"/>
      <c r="R13" s="329"/>
      <c r="S13" s="330"/>
      <c r="T13" s="282"/>
    </row>
    <row r="14" spans="1:22" ht="12.75" customHeight="1">
      <c r="A14" s="291"/>
      <c r="B14" s="307" t="s">
        <v>411</v>
      </c>
      <c r="C14" s="302" t="s">
        <v>174</v>
      </c>
      <c r="D14" s="131">
        <v>-1384.1078339999999</v>
      </c>
      <c r="E14" s="325">
        <v>-1468.642413</v>
      </c>
      <c r="F14" s="131">
        <v>-1012.534</v>
      </c>
      <c r="G14" s="325">
        <v>-1219.2919999999999</v>
      </c>
      <c r="H14" s="131">
        <v>-565.55016799999999</v>
      </c>
      <c r="I14" s="325">
        <v>-692.46139100000005</v>
      </c>
      <c r="J14" s="131">
        <v>-75.830020000000005</v>
      </c>
      <c r="K14" s="325">
        <v>-72.040955999999994</v>
      </c>
      <c r="L14" s="165">
        <v>-185.143</v>
      </c>
      <c r="M14" s="326">
        <v>-131.16999999999999</v>
      </c>
      <c r="N14" s="165">
        <v>-136.43299999999999</v>
      </c>
      <c r="O14" s="326">
        <v>-146.32900000000001</v>
      </c>
      <c r="P14" s="165">
        <v>-70.455145999999999</v>
      </c>
      <c r="Q14" s="326">
        <v>-4.8011949999999999</v>
      </c>
      <c r="R14" s="165">
        <v>-3430.0521679999993</v>
      </c>
      <c r="S14" s="326">
        <v>-3734.7369549999999</v>
      </c>
      <c r="T14" s="282"/>
    </row>
    <row r="15" spans="1:22" ht="12.75" customHeight="1">
      <c r="A15" s="291"/>
      <c r="B15" s="143" t="s">
        <v>410</v>
      </c>
      <c r="C15" s="234" t="s">
        <v>67</v>
      </c>
      <c r="D15" s="131">
        <v>-268.90883000000002</v>
      </c>
      <c r="E15" s="325">
        <v>-303.545075</v>
      </c>
      <c r="F15" s="131">
        <v>-169.255</v>
      </c>
      <c r="G15" s="325">
        <v>-169.93100000000001</v>
      </c>
      <c r="H15" s="131">
        <v>-157.14245299999999</v>
      </c>
      <c r="I15" s="325">
        <v>-177.190766</v>
      </c>
      <c r="J15" s="131">
        <v>-31.315047</v>
      </c>
      <c r="K15" s="325">
        <v>-30.281969</v>
      </c>
      <c r="L15" s="165">
        <v>-41.011699999999998</v>
      </c>
      <c r="M15" s="326">
        <v>-38.232696000000004</v>
      </c>
      <c r="N15" s="165">
        <v>-85.015000000000001</v>
      </c>
      <c r="O15" s="326">
        <v>-75.972999999999999</v>
      </c>
      <c r="P15" s="165">
        <v>-114.26698899999998</v>
      </c>
      <c r="Q15" s="326">
        <v>-118.39610999999995</v>
      </c>
      <c r="R15" s="165">
        <v>-866.91501900000003</v>
      </c>
      <c r="S15" s="326">
        <v>-913.55061599999988</v>
      </c>
      <c r="T15" s="282"/>
    </row>
    <row r="16" spans="1:22" ht="12.75" customHeight="1">
      <c r="A16" s="291"/>
      <c r="B16" s="308" t="s">
        <v>412</v>
      </c>
      <c r="C16" s="303" t="s">
        <v>169</v>
      </c>
      <c r="D16" s="131"/>
      <c r="E16" s="325"/>
      <c r="F16" s="131"/>
      <c r="G16" s="325"/>
      <c r="H16" s="131"/>
      <c r="I16" s="325"/>
      <c r="J16" s="131"/>
      <c r="K16" s="325"/>
      <c r="L16" s="165">
        <v>3.2000000000000001E-2</v>
      </c>
      <c r="M16" s="326">
        <v>3.039399</v>
      </c>
      <c r="N16" s="165">
        <v>7.4120000000000008</v>
      </c>
      <c r="O16" s="326">
        <v>5.8919999999999995</v>
      </c>
      <c r="P16" s="165">
        <v>773.09626600000001</v>
      </c>
      <c r="Q16" s="326">
        <v>682.755582</v>
      </c>
      <c r="R16" s="165">
        <v>780.54026599999997</v>
      </c>
      <c r="S16" s="326">
        <v>691.68698100000006</v>
      </c>
      <c r="T16" s="282"/>
    </row>
    <row r="17" spans="1:22" ht="6.75" customHeight="1">
      <c r="A17" s="291"/>
      <c r="B17" s="101"/>
      <c r="C17" s="242"/>
      <c r="D17" s="168"/>
      <c r="E17" s="327"/>
      <c r="F17" s="168"/>
      <c r="G17" s="327"/>
      <c r="H17" s="168"/>
      <c r="I17" s="327"/>
      <c r="J17" s="168"/>
      <c r="K17" s="327"/>
      <c r="L17" s="167"/>
      <c r="M17" s="330"/>
      <c r="N17" s="167"/>
      <c r="O17" s="330"/>
      <c r="P17" s="167"/>
      <c r="Q17" s="330"/>
      <c r="R17" s="167"/>
      <c r="S17" s="330"/>
      <c r="T17" s="282"/>
    </row>
    <row r="18" spans="1:22" s="7" customFormat="1" ht="28.5" customHeight="1">
      <c r="A18" s="293"/>
      <c r="B18" s="315" t="s">
        <v>413</v>
      </c>
      <c r="C18" s="295" t="s">
        <v>604</v>
      </c>
      <c r="D18" s="266">
        <v>376.68026000000015</v>
      </c>
      <c r="E18" s="342">
        <v>228.68856400000004</v>
      </c>
      <c r="F18" s="266">
        <v>151.49900000000002</v>
      </c>
      <c r="G18" s="342">
        <v>-22.278999999999968</v>
      </c>
      <c r="H18" s="266">
        <v>170.96311500000007</v>
      </c>
      <c r="I18" s="342">
        <v>28.574491999999907</v>
      </c>
      <c r="J18" s="266">
        <v>7.5344329999999999</v>
      </c>
      <c r="K18" s="342">
        <v>3.1829140000000002</v>
      </c>
      <c r="L18" s="157">
        <v>-1.8406999999999876</v>
      </c>
      <c r="M18" s="345">
        <v>-2.0868969999999964</v>
      </c>
      <c r="N18" s="157">
        <v>37.781999999999989</v>
      </c>
      <c r="O18" s="345">
        <v>14.428999999999991</v>
      </c>
      <c r="P18" s="157">
        <v>638.63579820699999</v>
      </c>
      <c r="Q18" s="345">
        <v>563.84832215000017</v>
      </c>
      <c r="R18" s="157">
        <v>1381.2549062070011</v>
      </c>
      <c r="S18" s="345">
        <v>814.35739515000057</v>
      </c>
      <c r="T18" s="283"/>
      <c r="U18" s="2"/>
      <c r="V18" s="2"/>
    </row>
    <row r="19" spans="1:22" s="7" customFormat="1" ht="14.1" hidden="1" customHeight="1">
      <c r="A19" s="293"/>
      <c r="B19" s="293"/>
      <c r="C19" s="305" t="s">
        <v>65</v>
      </c>
      <c r="D19" s="209" t="e">
        <f>'3. Finance'!#REF!</f>
        <v>#REF!</v>
      </c>
      <c r="E19" s="331" t="e">
        <f>+'3. Finance'!#REF!</f>
        <v>#REF!</v>
      </c>
      <c r="F19" s="209" t="e">
        <f>+'3. Finance'!#REF!</f>
        <v>#REF!</v>
      </c>
      <c r="G19" s="331" t="e">
        <f>+'3. Finance'!#REF!</f>
        <v>#REF!</v>
      </c>
      <c r="H19" s="209" t="e">
        <f>+'3. Finance'!#REF!</f>
        <v>#REF!</v>
      </c>
      <c r="I19" s="331" t="e">
        <f>+'3. Finance'!#REF!</f>
        <v>#REF!</v>
      </c>
      <c r="J19" s="209" t="e">
        <f>+'3. Finance'!#REF!</f>
        <v>#REF!</v>
      </c>
      <c r="K19" s="331" t="e">
        <f>+'3. Finance'!#REF!</f>
        <v>#REF!</v>
      </c>
      <c r="L19" s="300" t="e">
        <f>'3. Finance'!#REF!</f>
        <v>#REF!</v>
      </c>
      <c r="M19" s="332" t="e">
        <f>'3. Finance'!#REF!</f>
        <v>#REF!</v>
      </c>
      <c r="N19" s="300" t="e">
        <f>+'3. Finance'!#REF!</f>
        <v>#REF!</v>
      </c>
      <c r="O19" s="332" t="e">
        <f>+'3. Finance'!#REF!</f>
        <v>#REF!</v>
      </c>
      <c r="P19" s="300" t="e">
        <f>'3. Finance'!#REF!+'5. Financial position'!#REF!+(#REF!/1000)+(#REF!/1000)+(#REF!/1000)+(#REF!/1000)-(#REF!/1000)</f>
        <v>#REF!</v>
      </c>
      <c r="Q19" s="332" t="e">
        <f>'3. Finance'!#REF!+'5. Financial position'!#REF!+(#REF!/1000)+(#REF!/1000)+(#REF!/1000)</f>
        <v>#REF!</v>
      </c>
      <c r="R19" s="300" t="e">
        <f>D19+F19+H19+J19+L19+N19+#REF!+P19</f>
        <v>#REF!</v>
      </c>
      <c r="S19" s="332" t="e">
        <f>E19+G19+I19+K19+M19+O19+#REF!+Q19</f>
        <v>#REF!</v>
      </c>
      <c r="T19" s="283"/>
      <c r="U19" s="2"/>
      <c r="V19" s="2"/>
    </row>
    <row r="20" spans="1:22" s="7" customFormat="1" ht="14.1" hidden="1" customHeight="1">
      <c r="A20" s="293"/>
      <c r="B20" s="293"/>
      <c r="C20" s="301" t="s">
        <v>87</v>
      </c>
      <c r="D20" s="209"/>
      <c r="E20" s="209"/>
      <c r="F20" s="209"/>
      <c r="G20" s="209"/>
      <c r="H20" s="209"/>
      <c r="I20" s="209"/>
      <c r="J20" s="209"/>
      <c r="K20" s="209"/>
      <c r="L20" s="300" t="e">
        <f>+L18-L19</f>
        <v>#REF!</v>
      </c>
      <c r="M20" s="300" t="e">
        <f>+M18-M19</f>
        <v>#REF!</v>
      </c>
      <c r="N20" s="300"/>
      <c r="O20" s="300"/>
      <c r="P20" s="300"/>
      <c r="Q20" s="332"/>
      <c r="R20" s="164" t="e">
        <f>'5. Financial position'!#REF!</f>
        <v>#REF!</v>
      </c>
      <c r="S20" s="333" t="e">
        <f>'5. Financial position'!#REF!</f>
        <v>#REF!</v>
      </c>
      <c r="T20" s="283"/>
      <c r="U20" s="2"/>
      <c r="V20" s="2"/>
    </row>
    <row r="21" spans="1:22" s="8" customFormat="1" ht="14.1" hidden="1" customHeight="1">
      <c r="A21" s="309"/>
      <c r="B21" s="309"/>
      <c r="C21" s="301" t="s">
        <v>66</v>
      </c>
      <c r="D21" s="168"/>
      <c r="E21" s="168"/>
      <c r="F21" s="168"/>
      <c r="G21" s="168"/>
      <c r="H21" s="168"/>
      <c r="I21" s="168"/>
      <c r="J21" s="168"/>
      <c r="K21" s="168"/>
      <c r="L21" s="167"/>
      <c r="M21" s="167"/>
      <c r="N21" s="167"/>
      <c r="O21" s="167"/>
      <c r="P21" s="167"/>
      <c r="Q21" s="330"/>
      <c r="R21" s="167" t="e">
        <f>+'5. Financial position'!#REF!</f>
        <v>#REF!</v>
      </c>
      <c r="S21" s="330" t="e">
        <f>+'5. Financial position'!#REF!</f>
        <v>#REF!</v>
      </c>
      <c r="T21" s="334"/>
      <c r="U21" s="13"/>
      <c r="V21" s="13"/>
    </row>
    <row r="22" spans="1:22" ht="14.1" hidden="1" customHeight="1">
      <c r="A22" s="291"/>
      <c r="B22" s="291"/>
      <c r="C22" s="311" t="s">
        <v>86</v>
      </c>
      <c r="D22" s="168"/>
      <c r="E22" s="168"/>
      <c r="F22" s="168"/>
      <c r="G22" s="168"/>
      <c r="H22" s="168"/>
      <c r="I22" s="168"/>
      <c r="J22" s="168"/>
      <c r="K22" s="168"/>
      <c r="L22" s="167"/>
      <c r="M22" s="167"/>
      <c r="N22" s="167"/>
      <c r="O22" s="167"/>
      <c r="P22" s="167"/>
      <c r="Q22" s="330"/>
      <c r="R22" s="167" t="e">
        <f>'5. Financial position'!#REF!</f>
        <v>#REF!</v>
      </c>
      <c r="S22" s="330" t="e">
        <f>'5. Financial position'!#REF!</f>
        <v>#REF!</v>
      </c>
      <c r="T22" s="282"/>
    </row>
    <row r="23" spans="1:22" s="8" customFormat="1" ht="14.1" hidden="1" customHeight="1">
      <c r="A23" s="309"/>
      <c r="B23" s="309"/>
      <c r="C23" s="312" t="s">
        <v>140</v>
      </c>
      <c r="D23" s="168"/>
      <c r="E23" s="168"/>
      <c r="F23" s="168"/>
      <c r="G23" s="168"/>
      <c r="H23" s="168"/>
      <c r="I23" s="168"/>
      <c r="J23" s="168"/>
      <c r="K23" s="168"/>
      <c r="L23" s="167"/>
      <c r="M23" s="167"/>
      <c r="N23" s="167"/>
      <c r="O23" s="167"/>
      <c r="P23" s="167"/>
      <c r="Q23" s="330"/>
      <c r="R23" s="167"/>
      <c r="S23" s="330"/>
      <c r="T23" s="334"/>
      <c r="U23" s="13"/>
      <c r="V23" s="13"/>
    </row>
    <row r="24" spans="1:22" s="7" customFormat="1" ht="14.1" hidden="1" customHeight="1">
      <c r="A24" s="293"/>
      <c r="B24" s="293"/>
      <c r="C24" s="305" t="s">
        <v>85</v>
      </c>
      <c r="D24" s="209"/>
      <c r="E24" s="209"/>
      <c r="F24" s="209"/>
      <c r="G24" s="209"/>
      <c r="H24" s="209"/>
      <c r="I24" s="209"/>
      <c r="J24" s="209"/>
      <c r="K24" s="209"/>
      <c r="L24" s="300"/>
      <c r="M24" s="300"/>
      <c r="N24" s="300"/>
      <c r="O24" s="300"/>
      <c r="P24" s="300"/>
      <c r="Q24" s="332"/>
      <c r="R24" s="300" t="e">
        <f>SUM(R19:R23)</f>
        <v>#REF!</v>
      </c>
      <c r="S24" s="332" t="e">
        <f>SUM(S19:S23)</f>
        <v>#REF!</v>
      </c>
      <c r="T24" s="283"/>
      <c r="U24" s="2"/>
      <c r="V24" s="2"/>
    </row>
    <row r="25" spans="1:22">
      <c r="A25" s="291"/>
      <c r="B25" s="291"/>
      <c r="C25" s="285"/>
      <c r="D25" s="192"/>
      <c r="E25" s="192"/>
      <c r="F25" s="192"/>
      <c r="G25" s="192"/>
      <c r="H25" s="192"/>
      <c r="I25" s="192"/>
      <c r="J25" s="192"/>
      <c r="K25" s="192"/>
      <c r="L25" s="282"/>
      <c r="M25" s="282"/>
      <c r="N25" s="282"/>
      <c r="O25" s="282"/>
      <c r="P25" s="282"/>
      <c r="Q25" s="282"/>
      <c r="R25" s="335"/>
      <c r="S25" s="335"/>
      <c r="T25" s="282"/>
    </row>
    <row r="26" spans="1:22">
      <c r="A26" s="291"/>
      <c r="B26" s="291"/>
      <c r="C26" s="313"/>
      <c r="D26" s="192"/>
      <c r="E26" s="192"/>
      <c r="F26" s="192"/>
      <c r="G26" s="192"/>
      <c r="H26" s="192"/>
      <c r="I26" s="192"/>
      <c r="J26" s="192"/>
      <c r="K26" s="192"/>
      <c r="L26" s="282"/>
      <c r="M26" s="282"/>
      <c r="N26" s="282"/>
      <c r="O26" s="282"/>
      <c r="P26" s="282"/>
      <c r="Q26" s="282"/>
      <c r="R26" s="335"/>
      <c r="S26" s="335"/>
      <c r="T26" s="282"/>
    </row>
    <row r="27" spans="1:22" ht="14.1" customHeight="1">
      <c r="A27" s="291"/>
      <c r="B27" s="291"/>
      <c r="C27" s="272"/>
      <c r="D27" s="460" t="s">
        <v>268</v>
      </c>
      <c r="E27" s="471"/>
      <c r="F27" s="471"/>
      <c r="G27" s="471"/>
      <c r="H27" s="471"/>
      <c r="I27" s="471"/>
      <c r="J27" s="471"/>
      <c r="K27" s="471"/>
      <c r="L27" s="282"/>
      <c r="M27" s="282"/>
      <c r="N27" s="282"/>
      <c r="O27" s="282"/>
      <c r="P27" s="282"/>
      <c r="Q27" s="282"/>
      <c r="R27" s="335"/>
      <c r="S27" s="335"/>
      <c r="T27" s="282"/>
    </row>
    <row r="28" spans="1:22" ht="14.1" customHeight="1">
      <c r="A28" s="291"/>
      <c r="B28" s="291"/>
      <c r="C28" s="285"/>
      <c r="D28" s="470" t="s">
        <v>133</v>
      </c>
      <c r="E28" s="470"/>
      <c r="F28" s="470"/>
      <c r="G28" s="470"/>
      <c r="H28" s="470"/>
      <c r="I28" s="470"/>
      <c r="J28" s="470"/>
      <c r="K28" s="470"/>
      <c r="L28" s="282"/>
      <c r="M28" s="282"/>
      <c r="N28" s="282"/>
      <c r="O28" s="282"/>
      <c r="P28" s="282"/>
      <c r="Q28" s="282"/>
      <c r="R28" s="335"/>
      <c r="S28" s="335"/>
      <c r="T28" s="282"/>
    </row>
    <row r="29" spans="1:22" ht="14.1" customHeight="1">
      <c r="A29" s="291"/>
      <c r="B29" s="291"/>
      <c r="C29" s="285"/>
      <c r="D29" s="460" t="s">
        <v>397</v>
      </c>
      <c r="E29" s="468"/>
      <c r="F29" s="460" t="s">
        <v>401</v>
      </c>
      <c r="G29" s="468"/>
      <c r="H29" s="469" t="s">
        <v>403</v>
      </c>
      <c r="I29" s="468"/>
      <c r="J29" s="469" t="s">
        <v>404</v>
      </c>
      <c r="K29" s="468"/>
      <c r="L29" s="469" t="s">
        <v>256</v>
      </c>
      <c r="M29" s="461"/>
      <c r="N29" s="469" t="s">
        <v>630</v>
      </c>
      <c r="O29" s="461"/>
      <c r="P29" s="460" t="s">
        <v>405</v>
      </c>
      <c r="Q29" s="468"/>
      <c r="R29" s="460" t="s">
        <v>369</v>
      </c>
      <c r="S29" s="461"/>
      <c r="T29" s="282"/>
    </row>
    <row r="30" spans="1:22" ht="14.1" customHeight="1">
      <c r="A30" s="291"/>
      <c r="B30" s="201" t="s">
        <v>396</v>
      </c>
      <c r="C30" s="255" t="s">
        <v>395</v>
      </c>
      <c r="D30" s="462" t="s">
        <v>398</v>
      </c>
      <c r="E30" s="464"/>
      <c r="F30" s="462" t="s">
        <v>402</v>
      </c>
      <c r="G30" s="464"/>
      <c r="H30" s="465" t="s">
        <v>95</v>
      </c>
      <c r="I30" s="464"/>
      <c r="J30" s="465" t="s">
        <v>74</v>
      </c>
      <c r="K30" s="464"/>
      <c r="L30" s="465" t="s">
        <v>123</v>
      </c>
      <c r="M30" s="466"/>
      <c r="N30" s="465" t="s">
        <v>131</v>
      </c>
      <c r="O30" s="463"/>
      <c r="P30" s="462" t="s">
        <v>400</v>
      </c>
      <c r="Q30" s="467"/>
      <c r="R30" s="462" t="s">
        <v>73</v>
      </c>
      <c r="S30" s="463"/>
      <c r="T30" s="282"/>
    </row>
    <row r="31" spans="1:22" ht="14.1" customHeight="1">
      <c r="A31" s="291"/>
      <c r="B31" s="292" t="s">
        <v>216</v>
      </c>
      <c r="C31" s="286" t="s">
        <v>128</v>
      </c>
      <c r="D31" s="160">
        <v>2012</v>
      </c>
      <c r="E31" s="317" t="s">
        <v>605</v>
      </c>
      <c r="F31" s="160">
        <f t="shared" ref="F31:K31" si="2">D31</f>
        <v>2012</v>
      </c>
      <c r="G31" s="320" t="str">
        <f t="shared" si="2"/>
        <v>2011</v>
      </c>
      <c r="H31" s="319">
        <f t="shared" si="2"/>
        <v>2012</v>
      </c>
      <c r="I31" s="320" t="str">
        <f t="shared" si="2"/>
        <v>2011</v>
      </c>
      <c r="J31" s="319">
        <f t="shared" si="2"/>
        <v>2012</v>
      </c>
      <c r="K31" s="320" t="str">
        <f t="shared" si="2"/>
        <v>2011</v>
      </c>
      <c r="L31" s="319">
        <f>H31</f>
        <v>2012</v>
      </c>
      <c r="M31" s="320" t="str">
        <f>K31</f>
        <v>2011</v>
      </c>
      <c r="N31" s="319">
        <f>H31</f>
        <v>2012</v>
      </c>
      <c r="O31" s="320" t="str">
        <f t="shared" ref="O31:S31" si="3">M31</f>
        <v>2011</v>
      </c>
      <c r="P31" s="160">
        <f>N31</f>
        <v>2012</v>
      </c>
      <c r="Q31" s="160" t="str">
        <f>O31</f>
        <v>2011</v>
      </c>
      <c r="R31" s="336">
        <f t="shared" si="3"/>
        <v>2012</v>
      </c>
      <c r="S31" s="337" t="str">
        <f t="shared" si="3"/>
        <v>2011</v>
      </c>
      <c r="T31" s="282"/>
    </row>
    <row r="32" spans="1:22" ht="14.1" customHeight="1">
      <c r="A32" s="291"/>
      <c r="B32" s="293" t="s">
        <v>406</v>
      </c>
      <c r="C32" s="287" t="s">
        <v>63</v>
      </c>
      <c r="D32" s="338"/>
      <c r="E32" s="324"/>
      <c r="F32" s="338"/>
      <c r="G32" s="324"/>
      <c r="H32" s="323"/>
      <c r="I32" s="324"/>
      <c r="J32" s="323"/>
      <c r="K32" s="324"/>
      <c r="L32" s="323"/>
      <c r="M32" s="324"/>
      <c r="N32" s="323"/>
      <c r="O32" s="324"/>
      <c r="P32" s="323"/>
      <c r="Q32" s="324"/>
      <c r="R32" s="339"/>
      <c r="S32" s="340"/>
      <c r="T32" s="282"/>
    </row>
    <row r="33" spans="1:24" ht="14.1" customHeight="1">
      <c r="A33" s="291"/>
      <c r="B33" s="143" t="s">
        <v>407</v>
      </c>
      <c r="C33" s="234" t="s">
        <v>150</v>
      </c>
      <c r="D33" s="165">
        <v>8131.1192339999998</v>
      </c>
      <c r="E33" s="326">
        <v>8082.8204470000001</v>
      </c>
      <c r="F33" s="165">
        <v>5411.3909999999996</v>
      </c>
      <c r="G33" s="326">
        <v>5411.9080000000004</v>
      </c>
      <c r="H33" s="165">
        <v>3630.4233530000001</v>
      </c>
      <c r="I33" s="326">
        <v>3634.9957140000001</v>
      </c>
      <c r="J33" s="165">
        <v>436.937049</v>
      </c>
      <c r="K33" s="326">
        <v>395.811555</v>
      </c>
      <c r="L33" s="165">
        <v>745.697</v>
      </c>
      <c r="M33" s="326">
        <v>585.99340000000007</v>
      </c>
      <c r="N33" s="165">
        <v>961.64700000000005</v>
      </c>
      <c r="O33" s="326">
        <v>900.06499999999994</v>
      </c>
      <c r="P33" s="165">
        <v>200.50770723799997</v>
      </c>
      <c r="Q33" s="326">
        <v>369.923</v>
      </c>
      <c r="R33" s="165">
        <v>19517.722343238001</v>
      </c>
      <c r="S33" s="326">
        <v>19381.517115999999</v>
      </c>
      <c r="T33" s="282"/>
    </row>
    <row r="34" spans="1:24" ht="16.5" customHeight="1">
      <c r="A34" s="291"/>
      <c r="B34" s="100" t="s">
        <v>408</v>
      </c>
      <c r="C34" s="227" t="s">
        <v>399</v>
      </c>
      <c r="D34" s="167"/>
      <c r="E34" s="330"/>
      <c r="F34" s="167"/>
      <c r="G34" s="330"/>
      <c r="H34" s="329"/>
      <c r="I34" s="330"/>
      <c r="J34" s="329"/>
      <c r="K34" s="330"/>
      <c r="L34" s="329"/>
      <c r="M34" s="330"/>
      <c r="N34" s="329"/>
      <c r="O34" s="330"/>
      <c r="P34" s="329"/>
      <c r="Q34" s="330"/>
      <c r="R34" s="329"/>
      <c r="S34" s="330"/>
      <c r="T34" s="282"/>
    </row>
    <row r="35" spans="1:24" ht="14.1" customHeight="1">
      <c r="A35" s="293"/>
      <c r="B35" s="314" t="s">
        <v>409</v>
      </c>
      <c r="C35" s="316" t="s">
        <v>64</v>
      </c>
      <c r="D35" s="157">
        <v>8131.1192339999998</v>
      </c>
      <c r="E35" s="345">
        <v>8082.8204470000001</v>
      </c>
      <c r="F35" s="157">
        <v>5411.3909999999996</v>
      </c>
      <c r="G35" s="345">
        <v>5411.9080000000004</v>
      </c>
      <c r="H35" s="157">
        <v>3630.4233530000001</v>
      </c>
      <c r="I35" s="345">
        <v>3634.9957140000001</v>
      </c>
      <c r="J35" s="157">
        <v>436.937049</v>
      </c>
      <c r="K35" s="345">
        <v>395.811555</v>
      </c>
      <c r="L35" s="157">
        <v>745.697</v>
      </c>
      <c r="M35" s="345">
        <v>585.99340000000007</v>
      </c>
      <c r="N35" s="157">
        <v>961.64700000000005</v>
      </c>
      <c r="O35" s="345">
        <v>900.06499999999994</v>
      </c>
      <c r="P35" s="157">
        <v>200.50770723799997</v>
      </c>
      <c r="Q35" s="345">
        <v>369.923</v>
      </c>
      <c r="R35" s="157">
        <v>19517.722343238001</v>
      </c>
      <c r="S35" s="345">
        <v>19381.517115999999</v>
      </c>
      <c r="T35" s="283"/>
    </row>
    <row r="36" spans="1:24" s="10" customFormat="1" ht="6.95" customHeight="1">
      <c r="A36" s="291"/>
      <c r="B36" s="291"/>
      <c r="C36" s="301"/>
      <c r="D36" s="167"/>
      <c r="E36" s="330"/>
      <c r="F36" s="167"/>
      <c r="G36" s="330"/>
      <c r="H36" s="329"/>
      <c r="I36" s="330"/>
      <c r="J36" s="329"/>
      <c r="K36" s="330"/>
      <c r="L36" s="329"/>
      <c r="M36" s="330"/>
      <c r="N36" s="329"/>
      <c r="O36" s="330"/>
      <c r="P36" s="329"/>
      <c r="Q36" s="330"/>
      <c r="R36" s="329"/>
      <c r="S36" s="330"/>
      <c r="T36" s="282"/>
    </row>
    <row r="37" spans="1:24" s="10" customFormat="1" ht="14.1" customHeight="1">
      <c r="A37" s="293"/>
      <c r="B37" s="307" t="s">
        <v>411</v>
      </c>
      <c r="C37" s="302" t="s">
        <v>174</v>
      </c>
      <c r="D37" s="165">
        <v>-5409.6134439999996</v>
      </c>
      <c r="E37" s="326">
        <v>-5670.897414</v>
      </c>
      <c r="F37" s="165">
        <v>-3918.0749999999998</v>
      </c>
      <c r="G37" s="326">
        <v>-4283.3869999999997</v>
      </c>
      <c r="H37" s="165">
        <v>-2550.6826460000002</v>
      </c>
      <c r="I37" s="326">
        <v>-2933.3215359999999</v>
      </c>
      <c r="J37" s="165">
        <v>-292.56055500000002</v>
      </c>
      <c r="K37" s="326">
        <v>-270.659019</v>
      </c>
      <c r="L37" s="165">
        <v>-574.94799999999998</v>
      </c>
      <c r="M37" s="326">
        <v>-437.97899999999998</v>
      </c>
      <c r="N37" s="165">
        <v>-575.05899999999997</v>
      </c>
      <c r="O37" s="326">
        <v>-549.96699999999998</v>
      </c>
      <c r="P37" s="165">
        <v>-266.79759000000001</v>
      </c>
      <c r="Q37" s="326">
        <v>-91.017792999999998</v>
      </c>
      <c r="R37" s="165">
        <v>-13587.735235</v>
      </c>
      <c r="S37" s="326">
        <v>-14237.228762000001</v>
      </c>
      <c r="T37" s="283"/>
      <c r="W37"/>
      <c r="X37"/>
    </row>
    <row r="38" spans="1:24" s="10" customFormat="1" ht="14.1" customHeight="1">
      <c r="A38" s="309"/>
      <c r="B38" s="143" t="s">
        <v>410</v>
      </c>
      <c r="C38" s="234" t="s">
        <v>67</v>
      </c>
      <c r="D38" s="165">
        <v>-1082.489566</v>
      </c>
      <c r="E38" s="326">
        <v>-1226.1741689999999</v>
      </c>
      <c r="F38" s="165">
        <v>-662.57600000000002</v>
      </c>
      <c r="G38" s="326">
        <v>-734.08299999999997</v>
      </c>
      <c r="H38" s="165">
        <v>-590.57583099999999</v>
      </c>
      <c r="I38" s="326">
        <v>-626.07176200000004</v>
      </c>
      <c r="J38" s="165">
        <v>-125.43519000000001</v>
      </c>
      <c r="K38" s="326">
        <v>-122.156718</v>
      </c>
      <c r="L38" s="165">
        <v>-170.42939999999999</v>
      </c>
      <c r="M38" s="326">
        <v>-151.64969600000001</v>
      </c>
      <c r="N38" s="165">
        <v>-306.39800000000002</v>
      </c>
      <c r="O38" s="326">
        <v>-308.87400000000002</v>
      </c>
      <c r="P38" s="165">
        <v>-414.36955900000009</v>
      </c>
      <c r="Q38" s="326">
        <v>-703.4502980000002</v>
      </c>
      <c r="R38" s="165">
        <v>-3352.2735460000004</v>
      </c>
      <c r="S38" s="326">
        <v>-3872.4596430000006</v>
      </c>
      <c r="T38" s="334"/>
      <c r="W38"/>
      <c r="X38"/>
    </row>
    <row r="39" spans="1:24" s="10" customFormat="1" ht="14.1" customHeight="1">
      <c r="A39" s="291"/>
      <c r="B39" s="308" t="s">
        <v>412</v>
      </c>
      <c r="C39" s="303" t="s">
        <v>169</v>
      </c>
      <c r="D39" s="165"/>
      <c r="E39" s="326"/>
      <c r="F39" s="165"/>
      <c r="G39" s="326"/>
      <c r="H39" s="165"/>
      <c r="I39" s="326"/>
      <c r="J39" s="165"/>
      <c r="K39" s="326"/>
      <c r="L39" s="165">
        <v>18.001000000000001</v>
      </c>
      <c r="M39" s="326">
        <v>18.711399</v>
      </c>
      <c r="N39" s="165">
        <v>32.764999999999873</v>
      </c>
      <c r="O39" s="326">
        <v>25.542999999999999</v>
      </c>
      <c r="P39" s="165">
        <v>3005.061592</v>
      </c>
      <c r="Q39" s="326">
        <v>2331.3261389999998</v>
      </c>
      <c r="R39" s="165">
        <v>3055.8275920000001</v>
      </c>
      <c r="S39" s="326">
        <v>2375.5805379999997</v>
      </c>
      <c r="T39" s="282"/>
      <c r="W39"/>
      <c r="X39"/>
    </row>
    <row r="40" spans="1:24" s="10" customFormat="1" ht="6" customHeight="1">
      <c r="A40" s="291"/>
      <c r="B40" s="101"/>
      <c r="C40" s="242"/>
      <c r="D40" s="167"/>
      <c r="E40" s="330"/>
      <c r="F40" s="167"/>
      <c r="G40" s="330"/>
      <c r="H40" s="167"/>
      <c r="I40" s="330"/>
      <c r="J40" s="167"/>
      <c r="K40" s="330"/>
      <c r="L40" s="167"/>
      <c r="M40" s="330"/>
      <c r="N40" s="167"/>
      <c r="O40" s="330"/>
      <c r="P40" s="167"/>
      <c r="Q40" s="330"/>
      <c r="R40" s="167"/>
      <c r="S40" s="330"/>
      <c r="T40" s="282"/>
      <c r="W40"/>
      <c r="X40"/>
    </row>
    <row r="41" spans="1:24" s="10" customFormat="1" ht="28.5" customHeight="1">
      <c r="A41" s="309"/>
      <c r="B41" s="316" t="s">
        <v>413</v>
      </c>
      <c r="C41" s="191" t="s">
        <v>604</v>
      </c>
      <c r="D41" s="157">
        <v>1639.0162240000002</v>
      </c>
      <c r="E41" s="345">
        <v>1185.7488640000001</v>
      </c>
      <c r="F41" s="157">
        <v>830.73999999999978</v>
      </c>
      <c r="G41" s="345">
        <v>394.43800000000067</v>
      </c>
      <c r="H41" s="157">
        <v>489.16487599999994</v>
      </c>
      <c r="I41" s="345">
        <v>75.602416000000176</v>
      </c>
      <c r="J41" s="157">
        <v>18.941303999999974</v>
      </c>
      <c r="K41" s="345">
        <v>2.9958179999999999</v>
      </c>
      <c r="L41" s="157">
        <v>18.320600000000038</v>
      </c>
      <c r="M41" s="345">
        <v>15.076103000000074</v>
      </c>
      <c r="N41" s="157">
        <v>112.95499999999993</v>
      </c>
      <c r="O41" s="345">
        <v>66.766999999999939</v>
      </c>
      <c r="P41" s="157">
        <v>2524.4021502380001</v>
      </c>
      <c r="Q41" s="345">
        <v>1906.7810479999996</v>
      </c>
      <c r="R41" s="157">
        <v>5633.5411542380007</v>
      </c>
      <c r="S41" s="345">
        <v>3647.4092489999975</v>
      </c>
      <c r="T41" s="334"/>
      <c r="W41"/>
      <c r="X41"/>
    </row>
    <row r="42" spans="1:24" s="10" customFormat="1">
      <c r="A42" s="309"/>
      <c r="B42" s="309"/>
      <c r="C42" s="305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34"/>
      <c r="W42"/>
      <c r="X42"/>
    </row>
    <row r="43" spans="1:24" s="10" customFormat="1" ht="14.1" customHeight="1">
      <c r="A43" s="310"/>
      <c r="B43" s="310"/>
      <c r="C43" s="305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283"/>
      <c r="W43"/>
      <c r="X43"/>
    </row>
    <row r="44" spans="1:24" s="10" customFormat="1" ht="14.1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1"/>
      <c r="W44"/>
      <c r="X44"/>
    </row>
    <row r="45" spans="1:24" s="10" customFormat="1" ht="14.1" customHeight="1">
      <c r="W45"/>
      <c r="X45"/>
    </row>
    <row r="46" spans="1:24" s="10" customFormat="1" ht="14.1" customHeight="1">
      <c r="W46"/>
      <c r="X46"/>
    </row>
    <row r="47" spans="1:24" s="10" customFormat="1" ht="14.1" customHeight="1">
      <c r="W47"/>
      <c r="X47"/>
    </row>
    <row r="48" spans="1:24" s="10" customFormat="1" ht="14.1" customHeight="1">
      <c r="W48"/>
      <c r="X48"/>
    </row>
    <row r="49" spans="23:24" s="10" customFormat="1" ht="14.1" customHeight="1">
      <c r="W49"/>
      <c r="X49"/>
    </row>
    <row r="50" spans="23:24" s="10" customFormat="1" ht="14.1" customHeight="1">
      <c r="W50"/>
      <c r="X50"/>
    </row>
    <row r="51" spans="23:24" s="10" customFormat="1" ht="14.1" customHeight="1">
      <c r="W51"/>
      <c r="X51"/>
    </row>
    <row r="52" spans="23:24" s="10" customFormat="1" ht="14.1" customHeight="1">
      <c r="W52"/>
      <c r="X52"/>
    </row>
    <row r="53" spans="23:24" s="10" customFormat="1" ht="14.1" customHeight="1">
      <c r="W53"/>
      <c r="X53"/>
    </row>
    <row r="54" spans="23:24" s="10" customFormat="1" ht="14.1" customHeight="1"/>
    <row r="55" spans="23:24" s="10" customFormat="1" ht="14.1" customHeight="1"/>
    <row r="56" spans="23:24" s="10" customFormat="1" ht="14.1" customHeight="1"/>
    <row r="57" spans="23:24" s="10" customFormat="1" ht="14.1" customHeight="1"/>
    <row r="58" spans="23:24" s="10" customFormat="1" ht="14.1" customHeight="1"/>
    <row r="59" spans="23:24" s="10" customFormat="1" ht="14.1" customHeight="1"/>
    <row r="60" spans="23:24" s="10" customFormat="1" ht="14.1" customHeight="1"/>
    <row r="61" spans="23:24" s="10" customFormat="1" ht="14.1" customHeight="1"/>
    <row r="62" spans="23:24" s="10" customFormat="1" ht="14.1" customHeight="1"/>
    <row r="63" spans="23:24" s="10" customFormat="1" ht="14.1" customHeight="1"/>
    <row r="64" spans="23:24" s="10" customFormat="1" ht="14.1" customHeight="1"/>
    <row r="65" s="10" customFormat="1" ht="14.1" customHeight="1"/>
    <row r="66" s="10" customFormat="1" ht="14.1" customHeight="1"/>
    <row r="67" s="10" customFormat="1" ht="14.1" customHeight="1"/>
    <row r="68" s="10" customFormat="1" ht="14.1" customHeight="1"/>
    <row r="69" s="10" customFormat="1" ht="14.1" customHeight="1"/>
    <row r="70" s="10" customFormat="1" ht="14.1" customHeight="1"/>
    <row r="71" s="10" customFormat="1" ht="14.1" customHeight="1"/>
    <row r="72" s="10" customFormat="1" ht="14.1" customHeight="1"/>
    <row r="73" s="10" customFormat="1" ht="14.1" customHeight="1"/>
    <row r="74" s="10" customFormat="1" ht="14.1" customHeight="1"/>
    <row r="75" s="10" customFormat="1" ht="14.1" customHeight="1"/>
    <row r="76" s="10" customFormat="1" ht="14.1" customHeight="1"/>
    <row r="77" s="10" customFormat="1" ht="14.1" customHeight="1"/>
    <row r="78" s="10" customFormat="1" ht="14.1" customHeight="1"/>
    <row r="79" s="10" customFormat="1" ht="14.1" customHeight="1"/>
    <row r="80" s="10" customFormat="1" ht="14.1" customHeight="1"/>
    <row r="81" s="10" customFormat="1" ht="14.1" customHeight="1"/>
    <row r="82" s="10" customFormat="1" ht="14.1" customHeight="1"/>
    <row r="83" s="10" customFormat="1" ht="14.1" customHeight="1"/>
    <row r="84" s="10" customFormat="1" ht="14.1" customHeight="1"/>
    <row r="85" s="10" customFormat="1" ht="14.1" customHeight="1"/>
    <row r="86" s="10" customFormat="1" ht="14.1" customHeight="1"/>
    <row r="87" s="10" customFormat="1" ht="14.1" customHeight="1"/>
    <row r="88" s="10" customFormat="1" ht="14.1" customHeight="1"/>
    <row r="89" s="10" customFormat="1" ht="14.1" customHeight="1"/>
    <row r="90" s="10" customFormat="1" ht="14.1" customHeight="1"/>
    <row r="91" s="10" customFormat="1" ht="14.1" customHeight="1"/>
    <row r="92" s="10" customFormat="1" ht="14.1" customHeight="1"/>
    <row r="93" s="10" customFormat="1" ht="14.1" customHeight="1"/>
    <row r="94" s="10" customFormat="1" ht="14.1" customHeight="1"/>
    <row r="95" s="10" customFormat="1" ht="14.1" customHeight="1"/>
    <row r="96" s="10" customFormat="1" ht="14.1" customHeight="1"/>
    <row r="97" s="10" customFormat="1" ht="14.1" customHeight="1"/>
    <row r="98" s="10" customFormat="1" ht="14.1" customHeight="1"/>
    <row r="99" s="10" customFormat="1" ht="14.1" customHeight="1"/>
    <row r="100" s="10" customFormat="1" ht="14.1" customHeight="1"/>
    <row r="101" s="10" customFormat="1" ht="14.1" customHeight="1"/>
    <row r="102" s="10" customFormat="1" ht="14.1" customHeight="1"/>
    <row r="103" s="10" customFormat="1" ht="14.1" customHeight="1"/>
    <row r="104" s="10" customFormat="1" ht="14.1" customHeight="1"/>
    <row r="105" s="10" customFormat="1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</sheetData>
  <customSheetViews>
    <customSheetView guid="{A341D8C9-5CC0-4C53-B3E4-E55891765B05}" scale="80" showPageBreaks="1" fitToPage="1" printArea="1" hiddenRows="1" view="pageBreakPreview">
      <pane xSplit="2" ySplit="15" topLeftCell="L39" activePane="bottomRight" state="frozen"/>
      <selection pane="bottomRight" activeCell="T42" sqref="T42:T46"/>
      <pageMargins left="0.78740157499999996" right="0.78740157499999996" top="0.984251969" bottom="0.984251969" header="0.5" footer="0.5"/>
      <pageSetup paperSize="9" scale="51" orientation="landscape" verticalDpi="0" r:id="rId1"/>
      <headerFooter alignWithMargins="0"/>
    </customSheetView>
  </customSheetViews>
  <mergeCells count="36">
    <mergeCell ref="D29:E29"/>
    <mergeCell ref="D28:K28"/>
    <mergeCell ref="D27:K27"/>
    <mergeCell ref="D4:K4"/>
    <mergeCell ref="H7:I7"/>
    <mergeCell ref="J29:K29"/>
    <mergeCell ref="H29:I29"/>
    <mergeCell ref="D5:K5"/>
    <mergeCell ref="D7:E7"/>
    <mergeCell ref="D6:E6"/>
    <mergeCell ref="N6:O6"/>
    <mergeCell ref="L7:M7"/>
    <mergeCell ref="N7:O7"/>
    <mergeCell ref="L6:M6"/>
    <mergeCell ref="F29:G29"/>
    <mergeCell ref="J6:K6"/>
    <mergeCell ref="J7:K7"/>
    <mergeCell ref="F6:G6"/>
    <mergeCell ref="F7:G7"/>
    <mergeCell ref="H6:I6"/>
    <mergeCell ref="R6:S6"/>
    <mergeCell ref="R7:S7"/>
    <mergeCell ref="R29:S29"/>
    <mergeCell ref="D30:E30"/>
    <mergeCell ref="F30:G30"/>
    <mergeCell ref="H30:I30"/>
    <mergeCell ref="J30:K30"/>
    <mergeCell ref="L30:M30"/>
    <mergeCell ref="N30:O30"/>
    <mergeCell ref="P30:Q30"/>
    <mergeCell ref="R30:S30"/>
    <mergeCell ref="P29:Q29"/>
    <mergeCell ref="N29:O29"/>
    <mergeCell ref="L29:M29"/>
    <mergeCell ref="P6:Q6"/>
    <mergeCell ref="P7:Q7"/>
  </mergeCells>
  <phoneticPr fontId="3" type="noConversion"/>
  <pageMargins left="0.78740157499999996" right="0.78740157499999996" top="0.984251969" bottom="0.984251969" header="0.5" footer="0.5"/>
  <pageSetup paperSize="9" scale="48" orientation="landscape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Navngitte områder</vt:lpstr>
      </vt:variant>
      <vt:variant>
        <vt:i4>11</vt:i4>
      </vt:variant>
    </vt:vector>
  </HeadingPairs>
  <TitlesOfParts>
    <vt:vector size="23" baseType="lpstr">
      <vt:lpstr>Cover</vt:lpstr>
      <vt:lpstr>1. Result performance Group</vt:lpstr>
      <vt:lpstr>2. Result performance segments</vt:lpstr>
      <vt:lpstr>3. Finance</vt:lpstr>
      <vt:lpstr>4. Income statement</vt:lpstr>
      <vt:lpstr>5. Financial position</vt:lpstr>
      <vt:lpstr>6. Equity</vt:lpstr>
      <vt:lpstr>7. Cash flows</vt:lpstr>
      <vt:lpstr>Note 3</vt:lpstr>
      <vt:lpstr>Note 4-9</vt:lpstr>
      <vt:lpstr>Quarterly performance</vt:lpstr>
      <vt:lpstr>Key figures</vt:lpstr>
      <vt:lpstr>'1. Result performance Group'!Utskriftsområde</vt:lpstr>
      <vt:lpstr>'2. Result performance segments'!Utskriftsområde</vt:lpstr>
      <vt:lpstr>'3. Finance'!Utskriftsområde</vt:lpstr>
      <vt:lpstr>'4. Income statement'!Utskriftsområde</vt:lpstr>
      <vt:lpstr>'5. Financial position'!Utskriftsområde</vt:lpstr>
      <vt:lpstr>'6. Equity'!Utskriftsområde</vt:lpstr>
      <vt:lpstr>'7. Cash flows'!Utskriftsområde</vt:lpstr>
      <vt:lpstr>'Key figures'!Utskriftsområde</vt:lpstr>
      <vt:lpstr>'Note 3'!Utskriftsområde</vt:lpstr>
      <vt:lpstr>'Note 4-9'!Utskriftsområde</vt:lpstr>
      <vt:lpstr>'Quarterly performance'!Utskriftsområde</vt:lpstr>
    </vt:vector>
  </TitlesOfParts>
  <Company>Gjensidige NOR Forsikring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G010771</dc:creator>
  <cp:lastModifiedBy>G011922</cp:lastModifiedBy>
  <cp:lastPrinted>2012-02-07T16:15:40Z</cp:lastPrinted>
  <dcterms:created xsi:type="dcterms:W3CDTF">2008-07-11T10:55:38Z</dcterms:created>
  <dcterms:modified xsi:type="dcterms:W3CDTF">2013-02-14T09:26:33Z</dcterms:modified>
</cp:coreProperties>
</file>